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2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definedNames>
    <definedName name="_xlnm.Print_Area" localSheetId="5">一般公共预算“三公”经费支出预算表03!$A$1:$F$8</definedName>
    <definedName name="_xlnm.Print_Area" localSheetId="7">'部门项目支出预算表05-1'!$A$1:$W$11</definedName>
    <definedName name="_xlnm.Print_Area" localSheetId="8">'部门项目支出绩效目标表05-2'!$A$1:$J$9</definedName>
    <definedName name="_xlnm.Print_Area" localSheetId="9">部门政府性基金预算表06!$A$1:$F$9</definedName>
    <definedName name="_xlnm.Print_Area" localSheetId="11">部门政府购买服务预算表08!$A$1:$N$11</definedName>
    <definedName name="_xlnm.Print_Area" localSheetId="12">'省对下转移支付预算表09-1'!$A$1:$X$9</definedName>
    <definedName name="_xlnm.Print_Area" localSheetId="13">'省对下转移支付绩效目标表09-2'!$A$1:$J$8</definedName>
    <definedName name="_xlnm.Print_Area" localSheetId="15">中央转移支付补助项目支出预算表11!$A$1:$K$11</definedName>
    <definedName name="_xlnm.Print_Area" localSheetId="16">部门项目支出中期规划预算表12!$A$1:$G$11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<sst xmlns="http://schemas.openxmlformats.org/spreadsheetml/2006/main" count="763" uniqueCount="348">
  <si>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</si>
  <si>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</si>
  <si>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</si>
  <si>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</si>
  <si>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</si>
  <si>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</si>
  <si>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</si>
  <si>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</si>
  <si>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</si>
  <si>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</si>
  <si>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</si>
  <si>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</si>
  <si>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</si>
  <si>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</si>
  <si>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</si>
  <si>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</si>
  <si>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</si>
  <si>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</si>
  <si>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</si>
  <si>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</si>
  <si>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</si>
  <si>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</si>
  <si>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</si>
  <si>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</si>
  <si>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</si>
  <si>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</si>
  <si>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</si>
  <si>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</si>
  <si>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</si>
  <si>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</si>
  <si>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</si>
  <si>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</si>
  <si>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</si>
  <si>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</si>
  <si>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</si>
  <si>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</si>
  <si>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</si>
  <si>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</si>
  <si>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</si>
  <si>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</si>
  <si>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</si>
  <si>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</si>
  <si>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</si>
  <si>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</si>
  <si>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411007</t>
  </si>
  <si>
    <t>云南省有色地质局地质研究所</t>
  </si>
  <si>
    <t>411007001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</si>
  <si>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</si>
  <si>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</si>
  <si>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</si>
  <si>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</si>
  <si>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</si>
  <si>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</si>
  <si>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</si>
  <si>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</si>
  <si>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</si>
  <si>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</si>
  <si>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</si>
  <si>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</si>
  <si>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</si>
  <si>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</si>
  <si>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</si>
  <si>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</si>
  <si>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</si>
  <si>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</si>
  <si>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</si>
  <si>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</si>
  <si>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</si>
  <si>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</si>
  <si>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</si>
  <si>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</si>
  <si>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</si>
  <si>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</si>
  <si>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</si>
  <si>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</si>
  <si>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</si>
  <si>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</si>
  <si>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</si>
  <si>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</si>
  <si>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2101199</t>
  </si>
  <si>
    <t>其他行政事业单位医疗支出</t>
  </si>
  <si>
    <t>215</t>
  </si>
  <si>
    <t>资源勘探工业信息等支出</t>
  </si>
  <si>
    <t>21501</t>
  </si>
  <si>
    <t>资源勘探开发</t>
  </si>
  <si>
    <t>2150107</t>
  </si>
  <si>
    <t>有色金属矿勘探和采选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</si>
  <si>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</si>
  <si>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</si>
  <si>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</si>
  <si>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</si>
  <si>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</si>
  <si>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</si>
  <si>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</si>
  <si>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</si>
  <si>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</si>
  <si>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</si>
  <si>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</si>
  <si>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</si>
  <si>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</si>
  <si>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</si>
  <si>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</si>
  <si>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</si>
  <si>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</si>
  <si>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</si>
  <si>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</si>
  <si>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</si>
  <si>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</si>
  <si>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</si>
  <si>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</si>
  <si>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</si>
  <si>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</si>
  <si>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</si>
  <si>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</si>
  <si>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</si>
  <si>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</si>
  <si>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</si>
  <si>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</si>
  <si>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</si>
  <si>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</si>
  <si>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</si>
  <si>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</si>
  <si>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</si>
  <si>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</si>
  <si>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</si>
  <si>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说明：我单位未使用一般公共预算安排“三公”经费，因此《2026年一般公共预算“三公”经费支出预算表》（预算03表）公开空表。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</si>
  <si>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</si>
  <si>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</si>
  <si>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</si>
  <si>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</si>
  <si>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</si>
  <si>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</si>
  <si>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</si>
  <si>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</si>
  <si>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</si>
  <si>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</si>
  <si>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</si>
  <si>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</si>
  <si>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</si>
  <si>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</si>
  <si>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</si>
  <si>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</si>
  <si>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</si>
  <si>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530000210000000043856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</si>
  <si>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</si>
  <si>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</si>
  <si>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</si>
  <si>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</si>
  <si>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</si>
  <si>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</si>
  <si>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</si>
  <si>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530000210000000043857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</si>
  <si>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</si>
  <si>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</si>
  <si>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</si>
  <si>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</si>
  <si>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</si>
  <si>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</si>
  <si>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</si>
  <si>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530000210000000043858</t>
  </si>
  <si>
    <t>社会保障缴费（职业年金单位缴费）</t>
  </si>
  <si>
    <t>30109</t>
  </si>
  <si>
    <t>职业年金缴费</t>
  </si>
  <si>
    <t>530000210000000043859</t>
  </si>
  <si>
    <t>30113</t>
  </si>
  <si>
    <t>530000210000000043860</t>
  </si>
  <si>
    <t>对个人和家庭的补助</t>
  </si>
  <si>
    <t>30305</t>
  </si>
  <si>
    <t>生活补助</t>
  </si>
  <si>
    <t>530000210000000043861</t>
  </si>
  <si>
    <t>30217</t>
  </si>
  <si>
    <t>530000210000000043862</t>
  </si>
  <si>
    <t>工会经费</t>
  </si>
  <si>
    <t>30228</t>
  </si>
  <si>
    <t>530000210000000043863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</si>
  <si>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</si>
  <si>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</si>
  <si>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</si>
  <si>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</si>
  <si>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</si>
  <si>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</si>
  <si>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</si>
  <si>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</si>
  <si>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</si>
  <si>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</si>
  <si>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</si>
  <si>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</si>
  <si>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</si>
  <si>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</si>
  <si>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</si>
  <si>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</si>
  <si>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</si>
  <si>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</si>
  <si>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</si>
  <si>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</si>
  <si>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</si>
  <si>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30215</t>
  </si>
  <si>
    <t>会议费</t>
  </si>
  <si>
    <t>30216</t>
  </si>
  <si>
    <t>培训费</t>
  </si>
  <si>
    <t>30226</t>
  </si>
  <si>
    <t>劳务费</t>
  </si>
  <si>
    <t>30239</t>
  </si>
  <si>
    <t>其他交通费用</t>
  </si>
  <si>
    <t>30240</t>
  </si>
  <si>
    <t>税金及附加费用</t>
  </si>
  <si>
    <t>31002</t>
  </si>
  <si>
    <t>办公设备购置</t>
  </si>
  <si>
    <t>31003</t>
  </si>
  <si>
    <t>专用设备购置</t>
  </si>
  <si>
    <t>530000210000000043866</t>
  </si>
  <si>
    <t>公车购置及运维费</t>
  </si>
  <si>
    <t>30231</t>
  </si>
  <si>
    <t>公务用车运行维护费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</si>
  <si>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</si>
  <si>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</si>
  <si>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</si>
  <si>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</si>
  <si>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</si>
  <si>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</si>
  <si>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说明：我单位无项目支出预算，因此《2026年部门项目支出预算表》（预算05-1表）公开空表。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</si>
  <si>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</si>
  <si>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</si>
  <si>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</si>
  <si>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</si>
  <si>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</si>
  <si>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</si>
  <si>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</si>
  <si>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</si>
  <si>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</si>
  <si>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</si>
  <si>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</si>
  <si>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</si>
  <si>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说明：我单位无项目支出预算，因此《2026年部门项目支出绩效目标表》（预算05-2表）公开空表。</t>
  </si>
  <si>
    <t>预算06表</t>
  </si>
  <si>
    <t>2026年政府性基金预算支出预算表</t>
  </si>
  <si>
    <t>政府性基金预算支出</t>
  </si>
  <si>
    <t>说明：我单位无政府性基金预算支出，因此《2026年政府性基金预算支出预算表》（预算06表）公开空表。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</si>
  <si>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</si>
  <si>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</si>
  <si>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</si>
  <si>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</si>
  <si>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</si>
  <si>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</si>
  <si>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</si>
  <si>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</si>
  <si>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</si>
  <si>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</si>
  <si>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</si>
  <si>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</si>
  <si>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A3彩色打印机</t>
  </si>
  <si>
    <t>A02021002 A3彩色打印机</t>
  </si>
  <si>
    <t>台</t>
  </si>
  <si>
    <t>A4彩色打印机</t>
  </si>
  <si>
    <t>A02021004 A4彩色打印机</t>
  </si>
  <si>
    <t>保安服务-物业管理服务</t>
  </si>
  <si>
    <t>C05040300 保安服务</t>
  </si>
  <si>
    <t>年</t>
  </si>
  <si>
    <t>笔记本电脑</t>
  </si>
  <si>
    <t>A02010108 便携式计算机</t>
  </si>
  <si>
    <t>复印纸</t>
  </si>
  <si>
    <t>A05040101 复印纸</t>
  </si>
  <si>
    <t>箱</t>
  </si>
  <si>
    <t>台式电脑</t>
  </si>
  <si>
    <t>A02010105 台式计算机</t>
  </si>
  <si>
    <t>文件柜</t>
  </si>
  <si>
    <t>A05010502 文件柜</t>
  </si>
  <si>
    <t>组</t>
  </si>
  <si>
    <t>物业管理服务-保洁服务费</t>
  </si>
  <si>
    <t>C21040001 物业管理服务</t>
  </si>
  <si>
    <t>物业管理服务-垃圾清运费</t>
  </si>
  <si>
    <t>物业管理服务-零星维修材料费等</t>
  </si>
  <si>
    <t>物业管理服务-绿化费</t>
  </si>
  <si>
    <t>车辆加油、添加燃料服务</t>
  </si>
  <si>
    <t>C23120302 车辆加油、添加燃料服务</t>
  </si>
  <si>
    <t>辆</t>
  </si>
  <si>
    <t>车辆维修和保养服务</t>
  </si>
  <si>
    <t>C23120301 车辆维修和保养服务</t>
  </si>
  <si>
    <t>机动车保险服务</t>
  </si>
  <si>
    <t>C1804010201 机动车保险服务</t>
  </si>
  <si>
    <t>预算08表</t>
  </si>
  <si>
    <t>2026年部门政府购买服务预算表</t>
  </si>
  <si>
    <t>政府购买服务项目</t>
  </si>
  <si>
    <t>政府购买服务目录</t>
  </si>
  <si>
    <t>说明：我单位无政府购买服务预算，因此《2026年部门政府购买服务预算表》（预算08表）公开空表。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</si>
  <si>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</si>
  <si>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</si>
  <si>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</si>
  <si>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</si>
  <si>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</si>
  <si>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</si>
  <si>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</si>
  <si>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</si>
  <si>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</si>
  <si>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</si>
  <si>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</si>
  <si>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</si>
  <si>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</si>
  <si>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</si>
  <si>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</si>
  <si>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</si>
  <si>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</si>
  <si>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</si>
  <si>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</si>
  <si>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</si>
  <si>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</si>
  <si>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</si>
  <si>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</si>
  <si>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</si>
  <si>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</si>
  <si>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说明：我单位无省对下转移支付预算，因此《2026年省对下转移支付预算表》（预算09-1表）公开空表。</t>
  </si>
  <si>
    <t>预算09-2表</t>
  </si>
  <si>
    <t>2026年省对下转移支付绩效目标表</t>
  </si>
  <si>
    <t>说明：我单位无省对下转移支付预算，因此《2026年省对下转移支付绩效目标表》（预算09-2表）公开空表。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</si>
  <si>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</si>
  <si>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</si>
  <si>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</si>
  <si>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</si>
  <si>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</si>
  <si>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</si>
  <si>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</si>
  <si>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</si>
  <si>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</si>
  <si>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</si>
  <si>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</si>
  <si>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</si>
  <si>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A02060400 变频设备</t>
  </si>
  <si>
    <t>恒压变频供水系统</t>
  </si>
  <si>
    <t>套</t>
  </si>
  <si>
    <t>A02091107 视频监控设备</t>
  </si>
  <si>
    <t>道闸系统</t>
  </si>
  <si>
    <t>监控设备</t>
  </si>
  <si>
    <t>A02370100 消防设备</t>
  </si>
  <si>
    <t>消防设备</t>
  </si>
  <si>
    <t>家具和用品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</si>
  <si>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</si>
  <si>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</si>
  <si>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</si>
  <si>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</si>
  <si>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说明：我单位无中央转移支付补助项目支出预算，因此《2026年中央转移支付补助项目支出预算表》（预算11表）公开空表。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</si>
  <si>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</si>
  <si>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</si>
  <si>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</si>
  <si>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</si>
  <si>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</si>
  <si>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</si>
  <si>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</si>
  <si>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说明：我单位无项目中期规划，因此《2026年部门项目支出中期规划预算表》（预算12表）公开空表。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</si>
</sst>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80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49" fontId="9" fillId="0" borderId="7" xfId="50" applyFont="1" applyAlignment="1">
      <alignment horizontal="left" vertical="center" wrapText="1" indent="1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6" xfId="0" applyFont="1" applyBorder="1" applyAlignment="1">
      <alignment horizontal="left" vertical="center" wrapText="1" indent="2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49" fontId="5" fillId="0" borderId="7" xfId="50" applyFont="1" applyAlignment="1">
      <alignment horizontal="left" vertical="center" wrapText="1" indent="2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view="pageBreakPreview" zoomScaleNormal="100" workbookViewId="0">
      <selection activeCell="A1" sqref="A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6" t="s">
        <v>0</v>
      </c>
    </row>
    <row r="2" ht="36" customHeight="1" spans="1:4">
      <c r="A2" s="47" t="s">
        <v>1</v>
      </c>
      <c r="B2" s="172"/>
      <c r="C2" s="172"/>
      <c r="D2" s="172"/>
    </row>
    <row r="3" ht="21" customHeight="1" spans="1:4">
      <c r="A3" s="95" t="str">
        <f>"单位名称："&amp;"云南省有色地质局地质研究所"</f>
        <v>单位名称：云南省有色地质局地质研究所</v>
      </c>
      <c r="B3" s="137"/>
      <c r="C3" s="137"/>
      <c r="D3" s="94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8" t="s">
        <v>8</v>
      </c>
      <c r="B7" s="124">
        <v>8692030</v>
      </c>
      <c r="C7" s="113" t="str">
        <f>"一"&amp;"、"&amp;"社会保障和就业支出"</f>
        <v>一、社会保障和就业支出</v>
      </c>
      <c r="D7" s="124">
        <v>2990870</v>
      </c>
    </row>
    <row r="8" ht="25.4" customHeight="1" spans="1:4">
      <c r="A8" s="148" t="s">
        <v>9</v>
      </c>
      <c r="B8" s="124"/>
      <c r="C8" s="113" t="str">
        <f>"二"&amp;"、"&amp;"卫生健康支出"</f>
        <v>二、卫生健康支出</v>
      </c>
      <c r="D8" s="124">
        <v>1404000</v>
      </c>
    </row>
    <row r="9" ht="25.4" customHeight="1" spans="1:4">
      <c r="A9" s="148" t="s">
        <v>10</v>
      </c>
      <c r="B9" s="124"/>
      <c r="C9" s="113" t="str">
        <f>"三"&amp;"、"&amp;"资源勘探工业信息等支出"</f>
        <v>三、资源勘探工业信息等支出</v>
      </c>
      <c r="D9" s="124">
        <v>19010000</v>
      </c>
    </row>
    <row r="10" ht="25.4" customHeight="1" spans="1:4">
      <c r="A10" s="148" t="s">
        <v>11</v>
      </c>
      <c r="B10" s="90"/>
      <c r="C10" s="113" t="str">
        <f>"四"&amp;"、"&amp;"住房保障支出"</f>
        <v>四、住房保障支出</v>
      </c>
      <c r="D10" s="124">
        <v>1220000</v>
      </c>
    </row>
    <row r="11" ht="25.4" customHeight="1" spans="1:4">
      <c r="A11" s="148" t="s">
        <v>12</v>
      </c>
      <c r="B11" s="124">
        <v>17083800</v>
      </c>
      <c r="C11" s="113"/>
      <c r="D11" s="124"/>
    </row>
    <row r="12" ht="25.4" customHeight="1" spans="1:4">
      <c r="A12" s="148" t="s">
        <v>13</v>
      </c>
      <c r="B12" s="90">
        <v>700000</v>
      </c>
      <c r="C12" s="113"/>
      <c r="D12" s="124"/>
    </row>
    <row r="13" ht="25.4" customHeight="1" spans="1:4">
      <c r="A13" s="148" t="s">
        <v>14</v>
      </c>
      <c r="B13" s="90"/>
      <c r="C13" s="113"/>
      <c r="D13" s="124"/>
    </row>
    <row r="14" ht="25.4" customHeight="1" spans="1:4">
      <c r="A14" s="148" t="s">
        <v>15</v>
      </c>
      <c r="B14" s="90"/>
      <c r="C14" s="113"/>
      <c r="D14" s="124"/>
    </row>
    <row r="15" ht="25.4" customHeight="1" spans="1:4">
      <c r="A15" s="173" t="s">
        <v>16</v>
      </c>
      <c r="B15" s="90"/>
      <c r="C15" s="113"/>
      <c r="D15" s="124"/>
    </row>
    <row r="16" ht="25.4" customHeight="1" spans="1:4">
      <c r="A16" s="173" t="s">
        <v>17</v>
      </c>
      <c r="B16" s="124">
        <v>16383800</v>
      </c>
      <c r="C16" s="113"/>
      <c r="D16" s="124"/>
    </row>
    <row r="17" ht="25.4" customHeight="1" spans="1:4">
      <c r="A17" s="174" t="s">
        <v>18</v>
      </c>
      <c r="B17" s="144">
        <v>25775830</v>
      </c>
      <c r="C17" s="145" t="s">
        <v>19</v>
      </c>
      <c r="D17" s="144">
        <v>24624870</v>
      </c>
    </row>
    <row r="18" ht="25.4" customHeight="1" spans="1:4">
      <c r="A18" s="175" t="s">
        <v>20</v>
      </c>
      <c r="B18" s="144">
        <v>25000000</v>
      </c>
      <c r="C18" s="176" t="s">
        <v>21</v>
      </c>
      <c r="D18" s="177">
        <v>26150960</v>
      </c>
    </row>
    <row r="19" ht="25.4" customHeight="1" spans="1:4">
      <c r="A19" s="178" t="s">
        <v>22</v>
      </c>
      <c r="B19" s="124"/>
      <c r="C19" s="146" t="s">
        <v>22</v>
      </c>
      <c r="D19" s="90"/>
    </row>
    <row r="20" ht="25.4" customHeight="1" spans="1:4">
      <c r="A20" s="178" t="s">
        <v>23</v>
      </c>
      <c r="B20" s="124">
        <v>25000000</v>
      </c>
      <c r="C20" s="146" t="s">
        <v>23</v>
      </c>
      <c r="D20" s="90">
        <v>26150960</v>
      </c>
    </row>
    <row r="21" ht="25.4" customHeight="1" spans="1:4">
      <c r="A21" s="179" t="s">
        <v>24</v>
      </c>
      <c r="B21" s="144">
        <v>50775830</v>
      </c>
      <c r="C21" s="145" t="s">
        <v>25</v>
      </c>
      <c r="D21" s="140">
        <v>50775830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10"/>
  <sheetViews>
    <sheetView showZeros="0" view="pageBreakPreview" zoomScaleNormal="100" topLeftCell="B1" workbookViewId="0">
      <selection activeCell="K21" sqref="K21"/>
    </sheetView>
  </sheetViews>
  <sheetFormatPr defaultColWidth="8" defaultRowHeight="14.25" customHeight="1"/>
  <cols>
    <col min="1" max="1" width="15.625" customWidth="1"/>
    <col min="2" max="2" width="26.125" customWidth="1"/>
    <col min="3" max="4" width="13.5" customWidth="1"/>
    <col min="5" max="5" width="12.875" customWidth="1"/>
    <col min="6" max="8" width="9.875" customWidth="1"/>
    <col min="9" max="10" width="16.175" customWidth="1"/>
    <col min="11" max="12" width="12.125" customWidth="1"/>
    <col min="13" max="13" width="10.375" customWidth="1"/>
    <col min="14" max="14" width="12.875" customWidth="1"/>
    <col min="15" max="15" width="13.875" customWidth="1"/>
    <col min="16" max="18" width="9.75" customWidth="1"/>
    <col min="19" max="19" width="12.625" customWidth="1"/>
  </cols>
  <sheetData>
    <row r="1" ht="12" customHeight="1" spans="1:19">
      <c r="A1" s="150"/>
      <c r="J1" s="151"/>
      <c r="R1" s="2" t="s">
        <v>26</v>
      </c>
    </row>
    <row r="2" ht="36" customHeight="1" spans="1:19">
      <c r="A2" s="152" t="s">
        <v>27</v>
      </c>
      <c r="B2" s="27"/>
      <c r="C2" s="27"/>
      <c r="D2" s="27"/>
      <c r="E2" s="27"/>
      <c r="F2" s="27"/>
      <c r="G2" s="27"/>
      <c r="H2" s="27"/>
      <c r="I2" s="27"/>
      <c r="J2" s="48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5" t="str">
        <f>"单位名称："&amp;"云南省有色地质局地质研究所"</f>
        <v>单位名称：云南省有色地质局地质研究所</v>
      </c>
      <c r="B3" s="6"/>
      <c r="C3" s="6"/>
      <c r="D3" s="6"/>
      <c r="E3" s="6"/>
      <c r="F3" s="6"/>
      <c r="G3" s="6"/>
      <c r="H3" s="6"/>
      <c r="I3" s="6"/>
      <c r="J3" s="153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4" t="s">
        <v>28</v>
      </c>
      <c r="B4" s="155" t="s">
        <v>29</v>
      </c>
      <c r="C4" s="155" t="s">
        <v>30</v>
      </c>
      <c r="D4" s="156" t="s">
        <v>31</v>
      </c>
      <c r="E4" s="157"/>
      <c r="F4" s="157"/>
      <c r="G4" s="157"/>
      <c r="H4" s="157"/>
      <c r="I4" s="157"/>
      <c r="J4" s="158"/>
      <c r="K4" s="157"/>
      <c r="L4" s="157"/>
      <c r="M4" s="157"/>
      <c r="N4" s="159"/>
      <c r="O4" s="159" t="s">
        <v>20</v>
      </c>
      <c r="P4" s="159"/>
      <c r="Q4" s="159"/>
      <c r="R4" s="159"/>
      <c r="S4" s="159"/>
    </row>
    <row r="5" ht="18" customHeight="1" spans="1:19">
      <c r="A5" s="160"/>
      <c r="B5" s="161"/>
      <c r="C5" s="161"/>
      <c r="D5" s="161" t="s">
        <v>32</v>
      </c>
      <c r="E5" s="161" t="s">
        <v>33</v>
      </c>
      <c r="F5" s="161" t="s">
        <v>34</v>
      </c>
      <c r="G5" s="161" t="s">
        <v>35</v>
      </c>
      <c r="H5" s="161" t="s">
        <v>36</v>
      </c>
      <c r="I5" s="162" t="s">
        <v>37</v>
      </c>
      <c r="J5" s="163"/>
      <c r="K5" s="162" t="s">
        <v>38</v>
      </c>
      <c r="L5" s="162" t="s">
        <v>39</v>
      </c>
      <c r="M5" s="162" t="s">
        <v>40</v>
      </c>
      <c r="N5" s="164" t="s">
        <v>41</v>
      </c>
      <c r="O5" s="165" t="s">
        <v>32</v>
      </c>
      <c r="P5" s="165" t="s">
        <v>33</v>
      </c>
      <c r="Q5" s="165" t="s">
        <v>34</v>
      </c>
      <c r="R5" s="165" t="s">
        <v>35</v>
      </c>
      <c r="S5" s="165" t="s">
        <v>42</v>
      </c>
    </row>
    <row r="6" ht="29.25" customHeight="1" spans="1:19">
      <c r="A6" s="166"/>
      <c r="B6" s="167"/>
      <c r="C6" s="167"/>
      <c r="D6" s="167"/>
      <c r="E6" s="167"/>
      <c r="F6" s="167"/>
      <c r="G6" s="167"/>
      <c r="H6" s="167"/>
      <c r="I6" s="168" t="s">
        <v>32</v>
      </c>
      <c r="J6" s="168" t="s">
        <v>43</v>
      </c>
      <c r="K6" s="168" t="s">
        <v>38</v>
      </c>
      <c r="L6" s="168" t="s">
        <v>39</v>
      </c>
      <c r="M6" s="168" t="s">
        <v>40</v>
      </c>
      <c r="N6" s="168" t="s">
        <v>41</v>
      </c>
      <c r="O6" s="168"/>
      <c r="P6" s="168"/>
      <c r="Q6" s="168"/>
      <c r="R6" s="168"/>
      <c r="S6" s="168"/>
    </row>
    <row r="7" ht="16.5" customHeight="1" spans="1:19">
      <c r="A7" s="134">
        <v>1</v>
      </c>
      <c r="B7" s="19">
        <v>2</v>
      </c>
      <c r="C7" s="19">
        <v>3</v>
      </c>
      <c r="D7" s="19">
        <v>4</v>
      </c>
      <c r="E7" s="134">
        <v>5</v>
      </c>
      <c r="F7" s="19">
        <v>6</v>
      </c>
      <c r="G7" s="19">
        <v>7</v>
      </c>
      <c r="H7" s="134">
        <v>8</v>
      </c>
      <c r="I7" s="19">
        <v>9</v>
      </c>
      <c r="J7" s="29">
        <v>10</v>
      </c>
      <c r="K7" s="29">
        <v>11</v>
      </c>
      <c r="L7" s="169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1.4" customHeight="1" spans="1:19">
      <c r="A8" s="30" t="s">
        <v>44</v>
      </c>
      <c r="B8" s="30" t="s">
        <v>45</v>
      </c>
      <c r="C8" s="22">
        <v>50775830</v>
      </c>
      <c r="D8" s="124">
        <v>25775830</v>
      </c>
      <c r="E8" s="90">
        <v>8692030</v>
      </c>
      <c r="F8" s="90"/>
      <c r="G8" s="90"/>
      <c r="H8" s="90"/>
      <c r="I8" s="90">
        <v>17083800</v>
      </c>
      <c r="J8" s="90">
        <v>700000</v>
      </c>
      <c r="K8" s="90"/>
      <c r="L8" s="90"/>
      <c r="M8" s="90"/>
      <c r="N8" s="90">
        <v>16383800</v>
      </c>
      <c r="O8" s="90">
        <v>25000000</v>
      </c>
      <c r="P8" s="90"/>
      <c r="Q8" s="90"/>
      <c r="R8" s="90"/>
      <c r="S8" s="90">
        <v>25000000</v>
      </c>
    </row>
    <row r="9" ht="31.4" customHeight="1" spans="1:19">
      <c r="A9" s="132" t="s">
        <v>46</v>
      </c>
      <c r="B9" s="132" t="s">
        <v>45</v>
      </c>
      <c r="C9" s="22">
        <v>50775830</v>
      </c>
      <c r="D9" s="124">
        <v>25775830</v>
      </c>
      <c r="E9" s="90">
        <v>8692030</v>
      </c>
      <c r="F9" s="90"/>
      <c r="G9" s="90"/>
      <c r="H9" s="90"/>
      <c r="I9" s="90">
        <v>17083800</v>
      </c>
      <c r="J9" s="90">
        <v>700000</v>
      </c>
      <c r="K9" s="90"/>
      <c r="L9" s="90"/>
      <c r="M9" s="90"/>
      <c r="N9" s="90">
        <v>16383800</v>
      </c>
      <c r="O9" s="90">
        <v>25000000</v>
      </c>
      <c r="P9" s="90"/>
      <c r="Q9" s="90"/>
      <c r="R9" s="90"/>
      <c r="S9" s="90">
        <v>25000000</v>
      </c>
    </row>
    <row r="10" ht="16.5" customHeight="1" spans="1:19">
      <c r="A10" s="170" t="s">
        <v>30</v>
      </c>
      <c r="B10" s="171"/>
      <c r="C10" s="124">
        <v>50775830</v>
      </c>
      <c r="D10" s="124">
        <v>25775830</v>
      </c>
      <c r="E10" s="90">
        <v>8692030</v>
      </c>
      <c r="F10" s="90"/>
      <c r="G10" s="90"/>
      <c r="H10" s="90"/>
      <c r="I10" s="90">
        <v>17083800</v>
      </c>
      <c r="J10" s="90">
        <v>700000</v>
      </c>
      <c r="K10" s="90"/>
      <c r="L10" s="90"/>
      <c r="M10" s="90"/>
      <c r="N10" s="90">
        <v>16383800</v>
      </c>
      <c r="O10" s="90">
        <v>25000000</v>
      </c>
      <c r="P10" s="90"/>
      <c r="Q10" s="90"/>
      <c r="R10" s="90"/>
      <c r="S10" s="90">
        <v>25000000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53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view="pageBreakPreview" zoomScaleNormal="100" topLeftCell="D1" workbookViewId="0">
      <selection activeCell="A1" sqref="A1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7" t="s">
        <v>47</v>
      </c>
    </row>
    <row r="2" ht="28.5" customHeight="1" spans="1:15">
      <c r="A2" s="27" t="s">
        <v>48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4" t="str">
        <f>"单位名称："&amp;"云南省有色地质局地质研究所"</f>
        <v>单位名称：云南省有色地质局地质研究所</v>
      </c>
      <c r="B3" s="105"/>
      <c r="C3" s="60"/>
      <c r="D3" s="60"/>
      <c r="E3" s="60"/>
      <c r="F3" s="60"/>
      <c r="G3" s="6"/>
      <c r="H3" s="60"/>
      <c r="I3" s="60"/>
      <c r="J3" s="6"/>
      <c r="K3" s="60"/>
      <c r="L3" s="60"/>
      <c r="M3" s="6"/>
      <c r="N3" s="6"/>
      <c r="O3" s="106" t="s">
        <v>2</v>
      </c>
    </row>
    <row r="4" ht="18.75" customHeight="1" spans="1:15">
      <c r="A4" s="9" t="s">
        <v>49</v>
      </c>
      <c r="B4" s="9" t="s">
        <v>50</v>
      </c>
      <c r="C4" s="15" t="s">
        <v>30</v>
      </c>
      <c r="D4" s="64" t="s">
        <v>33</v>
      </c>
      <c r="E4" s="64"/>
      <c r="F4" s="64"/>
      <c r="G4" s="149" t="s">
        <v>34</v>
      </c>
      <c r="H4" s="9" t="s">
        <v>35</v>
      </c>
      <c r="I4" s="9" t="s">
        <v>51</v>
      </c>
      <c r="J4" s="10" t="s">
        <v>52</v>
      </c>
      <c r="K4" s="75" t="s">
        <v>53</v>
      </c>
      <c r="L4" s="75" t="s">
        <v>54</v>
      </c>
      <c r="M4" s="75" t="s">
        <v>55</v>
      </c>
      <c r="N4" s="75" t="s">
        <v>56</v>
      </c>
      <c r="O4" s="78" t="s">
        <v>57</v>
      </c>
    </row>
    <row r="5" ht="30" customHeight="1" spans="1:15">
      <c r="A5" s="18"/>
      <c r="B5" s="18"/>
      <c r="C5" s="18"/>
      <c r="D5" s="64" t="s">
        <v>32</v>
      </c>
      <c r="E5" s="64" t="s">
        <v>58</v>
      </c>
      <c r="F5" s="64" t="s">
        <v>59</v>
      </c>
      <c r="G5" s="18"/>
      <c r="H5" s="18"/>
      <c r="I5" s="18"/>
      <c r="J5" s="64" t="s">
        <v>32</v>
      </c>
      <c r="K5" s="86" t="s">
        <v>53</v>
      </c>
      <c r="L5" s="86" t="s">
        <v>54</v>
      </c>
      <c r="M5" s="86" t="s">
        <v>55</v>
      </c>
      <c r="N5" s="86" t="s">
        <v>56</v>
      </c>
      <c r="O5" s="86" t="s">
        <v>57</v>
      </c>
    </row>
    <row r="6" ht="16.5" customHeight="1" spans="1:15">
      <c r="A6" s="64">
        <v>1</v>
      </c>
      <c r="B6" s="64">
        <v>2</v>
      </c>
      <c r="C6" s="64">
        <v>3</v>
      </c>
      <c r="D6" s="64">
        <v>4</v>
      </c>
      <c r="E6" s="64">
        <v>5</v>
      </c>
      <c r="F6" s="64">
        <v>6</v>
      </c>
      <c r="G6" s="64">
        <v>7</v>
      </c>
      <c r="H6" s="50">
        <v>8</v>
      </c>
      <c r="I6" s="50">
        <v>9</v>
      </c>
      <c r="J6" s="50">
        <v>10</v>
      </c>
      <c r="K6" s="50">
        <v>11</v>
      </c>
      <c r="L6" s="50">
        <v>12</v>
      </c>
      <c r="M6" s="50">
        <v>13</v>
      </c>
      <c r="N6" s="50">
        <v>14</v>
      </c>
      <c r="O6" s="64">
        <v>15</v>
      </c>
    </row>
    <row r="7" ht="20.25" customHeight="1" spans="1:15">
      <c r="A7" s="30" t="s">
        <v>60</v>
      </c>
      <c r="B7" s="30" t="s">
        <v>61</v>
      </c>
      <c r="C7" s="124">
        <v>2990870</v>
      </c>
      <c r="D7" s="124">
        <v>2338370</v>
      </c>
      <c r="E7" s="124">
        <v>2338370</v>
      </c>
      <c r="F7" s="124"/>
      <c r="G7" s="90"/>
      <c r="H7" s="124"/>
      <c r="I7" s="124"/>
      <c r="J7" s="124">
        <v>652500</v>
      </c>
      <c r="K7" s="124"/>
      <c r="L7" s="124"/>
      <c r="M7" s="90"/>
      <c r="N7" s="124"/>
      <c r="O7" s="124">
        <v>652500</v>
      </c>
    </row>
    <row r="8" ht="20.25" customHeight="1" spans="1:15">
      <c r="A8" s="132" t="s">
        <v>62</v>
      </c>
      <c r="B8" s="132" t="s">
        <v>63</v>
      </c>
      <c r="C8" s="124">
        <v>2904870</v>
      </c>
      <c r="D8" s="124">
        <v>2258370</v>
      </c>
      <c r="E8" s="124">
        <v>2258370</v>
      </c>
      <c r="F8" s="124"/>
      <c r="G8" s="90"/>
      <c r="H8" s="124"/>
      <c r="I8" s="124"/>
      <c r="J8" s="124">
        <v>646500</v>
      </c>
      <c r="K8" s="124"/>
      <c r="L8" s="124"/>
      <c r="M8" s="90"/>
      <c r="N8" s="124"/>
      <c r="O8" s="124">
        <v>646500</v>
      </c>
    </row>
    <row r="9" ht="20.25" customHeight="1" spans="1:15">
      <c r="A9" s="133" t="s">
        <v>64</v>
      </c>
      <c r="B9" s="133" t="s">
        <v>65</v>
      </c>
      <c r="C9" s="124">
        <v>278370</v>
      </c>
      <c r="D9" s="124">
        <v>278370</v>
      </c>
      <c r="E9" s="124">
        <v>278370</v>
      </c>
      <c r="F9" s="124"/>
      <c r="G9" s="90"/>
      <c r="H9" s="124"/>
      <c r="I9" s="124"/>
      <c r="J9" s="124"/>
      <c r="K9" s="124"/>
      <c r="L9" s="124"/>
      <c r="M9" s="90"/>
      <c r="N9" s="124"/>
      <c r="O9" s="124"/>
    </row>
    <row r="10" ht="20.25" customHeight="1" spans="1:15">
      <c r="A10" s="133" t="s">
        <v>66</v>
      </c>
      <c r="B10" s="133" t="s">
        <v>67</v>
      </c>
      <c r="C10" s="124">
        <v>1751000</v>
      </c>
      <c r="D10" s="124">
        <v>1320000</v>
      </c>
      <c r="E10" s="124">
        <v>1320000</v>
      </c>
      <c r="F10" s="124"/>
      <c r="G10" s="90"/>
      <c r="H10" s="124"/>
      <c r="I10" s="124"/>
      <c r="J10" s="124">
        <v>431000</v>
      </c>
      <c r="K10" s="124"/>
      <c r="L10" s="124"/>
      <c r="M10" s="90"/>
      <c r="N10" s="124"/>
      <c r="O10" s="124">
        <v>431000</v>
      </c>
    </row>
    <row r="11" ht="20.25" customHeight="1" spans="1:15">
      <c r="A11" s="133" t="s">
        <v>68</v>
      </c>
      <c r="B11" s="133" t="s">
        <v>69</v>
      </c>
      <c r="C11" s="124">
        <v>875500</v>
      </c>
      <c r="D11" s="124">
        <v>660000</v>
      </c>
      <c r="E11" s="124">
        <v>660000</v>
      </c>
      <c r="F11" s="124"/>
      <c r="G11" s="90"/>
      <c r="H11" s="124"/>
      <c r="I11" s="124"/>
      <c r="J11" s="124">
        <v>215500</v>
      </c>
      <c r="K11" s="124"/>
      <c r="L11" s="124"/>
      <c r="M11" s="90"/>
      <c r="N11" s="124"/>
      <c r="O11" s="124">
        <v>215500</v>
      </c>
    </row>
    <row r="12" ht="20.25" customHeight="1" spans="1:15">
      <c r="A12" s="132" t="s">
        <v>70</v>
      </c>
      <c r="B12" s="132" t="s">
        <v>71</v>
      </c>
      <c r="C12" s="124">
        <v>86000</v>
      </c>
      <c r="D12" s="124">
        <v>80000</v>
      </c>
      <c r="E12" s="124">
        <v>80000</v>
      </c>
      <c r="F12" s="124"/>
      <c r="G12" s="90"/>
      <c r="H12" s="124"/>
      <c r="I12" s="124"/>
      <c r="J12" s="124">
        <v>6000</v>
      </c>
      <c r="K12" s="124"/>
      <c r="L12" s="124"/>
      <c r="M12" s="90"/>
      <c r="N12" s="124"/>
      <c r="O12" s="124">
        <v>6000</v>
      </c>
    </row>
    <row r="13" ht="20.25" customHeight="1" spans="1:15">
      <c r="A13" s="133" t="s">
        <v>72</v>
      </c>
      <c r="B13" s="133" t="s">
        <v>71</v>
      </c>
      <c r="C13" s="124">
        <v>86000</v>
      </c>
      <c r="D13" s="124">
        <v>80000</v>
      </c>
      <c r="E13" s="124">
        <v>80000</v>
      </c>
      <c r="F13" s="124"/>
      <c r="G13" s="90"/>
      <c r="H13" s="124"/>
      <c r="I13" s="124"/>
      <c r="J13" s="124">
        <v>6000</v>
      </c>
      <c r="K13" s="124"/>
      <c r="L13" s="124"/>
      <c r="M13" s="90"/>
      <c r="N13" s="124"/>
      <c r="O13" s="124">
        <v>6000</v>
      </c>
    </row>
    <row r="14" ht="20.25" customHeight="1" spans="1:15">
      <c r="A14" s="30" t="s">
        <v>73</v>
      </c>
      <c r="B14" s="30" t="s">
        <v>74</v>
      </c>
      <c r="C14" s="124">
        <v>1404000</v>
      </c>
      <c r="D14" s="124">
        <v>500000</v>
      </c>
      <c r="E14" s="124">
        <v>500000</v>
      </c>
      <c r="F14" s="124"/>
      <c r="G14" s="90"/>
      <c r="H14" s="124"/>
      <c r="I14" s="124"/>
      <c r="J14" s="124">
        <v>904000</v>
      </c>
      <c r="K14" s="124"/>
      <c r="L14" s="124"/>
      <c r="M14" s="90"/>
      <c r="N14" s="124"/>
      <c r="O14" s="124">
        <v>904000</v>
      </c>
    </row>
    <row r="15" ht="20.25" customHeight="1" spans="1:15">
      <c r="A15" s="132" t="s">
        <v>75</v>
      </c>
      <c r="B15" s="132" t="s">
        <v>76</v>
      </c>
      <c r="C15" s="124">
        <v>1404000</v>
      </c>
      <c r="D15" s="124">
        <v>500000</v>
      </c>
      <c r="E15" s="124">
        <v>500000</v>
      </c>
      <c r="F15" s="124"/>
      <c r="G15" s="90"/>
      <c r="H15" s="124"/>
      <c r="I15" s="124"/>
      <c r="J15" s="124">
        <v>904000</v>
      </c>
      <c r="K15" s="124"/>
      <c r="L15" s="124"/>
      <c r="M15" s="90"/>
      <c r="N15" s="124"/>
      <c r="O15" s="124">
        <v>904000</v>
      </c>
    </row>
    <row r="16" ht="20.25" customHeight="1" spans="1:15">
      <c r="A16" s="133" t="s">
        <v>77</v>
      </c>
      <c r="B16" s="133" t="s">
        <v>78</v>
      </c>
      <c r="C16" s="124">
        <v>1170000</v>
      </c>
      <c r="D16" s="124">
        <v>500000</v>
      </c>
      <c r="E16" s="124">
        <v>500000</v>
      </c>
      <c r="F16" s="124"/>
      <c r="G16" s="90"/>
      <c r="H16" s="124"/>
      <c r="I16" s="124"/>
      <c r="J16" s="124">
        <v>670000</v>
      </c>
      <c r="K16" s="124"/>
      <c r="L16" s="124"/>
      <c r="M16" s="90"/>
      <c r="N16" s="124"/>
      <c r="O16" s="124">
        <v>670000</v>
      </c>
    </row>
    <row r="17" ht="20.25" customHeight="1" spans="1:15">
      <c r="A17" s="133" t="s">
        <v>79</v>
      </c>
      <c r="B17" s="133" t="s">
        <v>80</v>
      </c>
      <c r="C17" s="124">
        <v>234000</v>
      </c>
      <c r="D17" s="124"/>
      <c r="E17" s="124"/>
      <c r="F17" s="124"/>
      <c r="G17" s="90"/>
      <c r="H17" s="124"/>
      <c r="I17" s="124"/>
      <c r="J17" s="124">
        <v>234000</v>
      </c>
      <c r="K17" s="124"/>
      <c r="L17" s="124"/>
      <c r="M17" s="90"/>
      <c r="N17" s="124"/>
      <c r="O17" s="124">
        <v>234000</v>
      </c>
    </row>
    <row r="18" ht="20.25" customHeight="1" spans="1:15">
      <c r="A18" s="30" t="s">
        <v>81</v>
      </c>
      <c r="B18" s="30" t="s">
        <v>82</v>
      </c>
      <c r="C18" s="124">
        <v>19010000</v>
      </c>
      <c r="D18" s="124">
        <v>5254060</v>
      </c>
      <c r="E18" s="124">
        <v>5254060</v>
      </c>
      <c r="F18" s="124"/>
      <c r="G18" s="90"/>
      <c r="H18" s="124"/>
      <c r="I18" s="124"/>
      <c r="J18" s="124">
        <v>13755940</v>
      </c>
      <c r="K18" s="124">
        <v>700000</v>
      </c>
      <c r="L18" s="124"/>
      <c r="M18" s="90"/>
      <c r="N18" s="124"/>
      <c r="O18" s="124">
        <v>13055940</v>
      </c>
    </row>
    <row r="19" ht="20.25" customHeight="1" spans="1:15">
      <c r="A19" s="132" t="s">
        <v>83</v>
      </c>
      <c r="B19" s="132" t="s">
        <v>84</v>
      </c>
      <c r="C19" s="124">
        <v>19010000</v>
      </c>
      <c r="D19" s="124">
        <v>5254060</v>
      </c>
      <c r="E19" s="124">
        <v>5254060</v>
      </c>
      <c r="F19" s="124"/>
      <c r="G19" s="90"/>
      <c r="H19" s="124"/>
      <c r="I19" s="124"/>
      <c r="J19" s="124">
        <v>13755940</v>
      </c>
      <c r="K19" s="124">
        <v>700000</v>
      </c>
      <c r="L19" s="124"/>
      <c r="M19" s="90"/>
      <c r="N19" s="124"/>
      <c r="O19" s="124">
        <v>13055940</v>
      </c>
    </row>
    <row r="20" ht="20.25" customHeight="1" spans="1:15">
      <c r="A20" s="133" t="s">
        <v>85</v>
      </c>
      <c r="B20" s="133" t="s">
        <v>86</v>
      </c>
      <c r="C20" s="124">
        <v>19010000</v>
      </c>
      <c r="D20" s="124">
        <v>5254060</v>
      </c>
      <c r="E20" s="124">
        <v>5254060</v>
      </c>
      <c r="F20" s="124"/>
      <c r="G20" s="90"/>
      <c r="H20" s="124"/>
      <c r="I20" s="124"/>
      <c r="J20" s="124">
        <v>13755940</v>
      </c>
      <c r="K20" s="124">
        <v>700000</v>
      </c>
      <c r="L20" s="124"/>
      <c r="M20" s="90"/>
      <c r="N20" s="124"/>
      <c r="O20" s="124">
        <v>13055940</v>
      </c>
    </row>
    <row r="21" ht="20.25" customHeight="1" spans="1:15">
      <c r="A21" s="30" t="s">
        <v>87</v>
      </c>
      <c r="B21" s="30" t="s">
        <v>88</v>
      </c>
      <c r="C21" s="124">
        <v>1220000</v>
      </c>
      <c r="D21" s="124">
        <v>599600</v>
      </c>
      <c r="E21" s="124">
        <v>599600</v>
      </c>
      <c r="F21" s="124"/>
      <c r="G21" s="90"/>
      <c r="H21" s="124"/>
      <c r="I21" s="124"/>
      <c r="J21" s="124">
        <v>620400</v>
      </c>
      <c r="K21" s="124"/>
      <c r="L21" s="124"/>
      <c r="M21" s="90"/>
      <c r="N21" s="124"/>
      <c r="O21" s="124">
        <v>620400</v>
      </c>
    </row>
    <row r="22" ht="20.25" customHeight="1" spans="1:15">
      <c r="A22" s="132" t="s">
        <v>89</v>
      </c>
      <c r="B22" s="132" t="s">
        <v>90</v>
      </c>
      <c r="C22" s="124">
        <v>1220000</v>
      </c>
      <c r="D22" s="124">
        <v>599600</v>
      </c>
      <c r="E22" s="124">
        <v>599600</v>
      </c>
      <c r="F22" s="124"/>
      <c r="G22" s="90"/>
      <c r="H22" s="124"/>
      <c r="I22" s="124"/>
      <c r="J22" s="124">
        <v>620400</v>
      </c>
      <c r="K22" s="124"/>
      <c r="L22" s="124"/>
      <c r="M22" s="90"/>
      <c r="N22" s="124"/>
      <c r="O22" s="124">
        <v>620400</v>
      </c>
    </row>
    <row r="23" ht="20.25" customHeight="1" spans="1:15">
      <c r="A23" s="133" t="s">
        <v>91</v>
      </c>
      <c r="B23" s="133" t="s">
        <v>92</v>
      </c>
      <c r="C23" s="124">
        <v>1220000</v>
      </c>
      <c r="D23" s="124">
        <v>599600</v>
      </c>
      <c r="E23" s="124">
        <v>599600</v>
      </c>
      <c r="F23" s="124"/>
      <c r="G23" s="90"/>
      <c r="H23" s="124"/>
      <c r="I23" s="124"/>
      <c r="J23" s="124">
        <v>620400</v>
      </c>
      <c r="K23" s="124"/>
      <c r="L23" s="124"/>
      <c r="M23" s="90"/>
      <c r="N23" s="124"/>
      <c r="O23" s="124">
        <v>620400</v>
      </c>
    </row>
    <row r="24" ht="17.25" customHeight="1" spans="1:15">
      <c r="A24" s="107" t="s">
        <v>93</v>
      </c>
      <c r="B24" s="108" t="s">
        <v>93</v>
      </c>
      <c r="C24" s="124">
        <v>24624870</v>
      </c>
      <c r="D24" s="124">
        <v>8692030</v>
      </c>
      <c r="E24" s="124">
        <v>8692030</v>
      </c>
      <c r="F24" s="124"/>
      <c r="G24" s="90"/>
      <c r="H24" s="124"/>
      <c r="I24" s="124"/>
      <c r="J24" s="124">
        <v>15932840</v>
      </c>
      <c r="K24" s="124">
        <v>700000</v>
      </c>
      <c r="L24" s="124"/>
      <c r="M24" s="90"/>
      <c r="N24" s="124"/>
      <c r="O24" s="124">
        <v>15232840</v>
      </c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pageSetup paperSize="9" scale="4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view="pageBreakPreview" zoomScaleNormal="100" workbookViewId="0">
      <selection activeCell="A1" sqref="A1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4" t="s">
        <v>94</v>
      </c>
    </row>
    <row r="2" ht="31.5" customHeight="1" spans="1:4">
      <c r="A2" s="47" t="s">
        <v>95</v>
      </c>
      <c r="B2" s="136"/>
      <c r="C2" s="136"/>
      <c r="D2" s="136"/>
    </row>
    <row r="3" ht="17.25" customHeight="1" spans="1:4">
      <c r="A3" s="4" t="str">
        <f>"单位名称："&amp;"云南省有色地质局地质研究所"</f>
        <v>单位名称：云南省有色地质局地质研究所</v>
      </c>
      <c r="B3" s="137"/>
      <c r="C3" s="137"/>
      <c r="D3" s="96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8" t="s">
        <v>6</v>
      </c>
      <c r="C5" s="15" t="s">
        <v>96</v>
      </c>
      <c r="D5" s="138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9" t="s">
        <v>97</v>
      </c>
      <c r="B7" s="140">
        <v>8692030</v>
      </c>
      <c r="C7" s="141" t="s">
        <v>98</v>
      </c>
      <c r="D7" s="140">
        <v>8692030</v>
      </c>
    </row>
    <row r="8" ht="29.15" customHeight="1" spans="1:4">
      <c r="A8" s="142" t="s">
        <v>99</v>
      </c>
      <c r="B8" s="90">
        <v>8692030</v>
      </c>
      <c r="C8" s="113" t="str">
        <f>"（一）"&amp;"社会保障和就业支出"</f>
        <v>（一）社会保障和就业支出</v>
      </c>
      <c r="D8" s="90">
        <v>2338370</v>
      </c>
    </row>
    <row r="9" ht="29.15" customHeight="1" spans="1:4">
      <c r="A9" s="142" t="s">
        <v>100</v>
      </c>
      <c r="B9" s="90"/>
      <c r="C9" s="113" t="str">
        <f>"（二）"&amp;"卫生健康支出"</f>
        <v>（二）卫生健康支出</v>
      </c>
      <c r="D9" s="90">
        <v>500000</v>
      </c>
    </row>
    <row r="10" ht="29.15" customHeight="1" spans="1:4">
      <c r="A10" s="142" t="s">
        <v>101</v>
      </c>
      <c r="B10" s="90"/>
      <c r="C10" s="113" t="str">
        <f>"（三）"&amp;"资源勘探工业信息等支出"</f>
        <v>（三）资源勘探工业信息等支出</v>
      </c>
      <c r="D10" s="90">
        <v>5254060</v>
      </c>
    </row>
    <row r="11" ht="29.15" customHeight="1" spans="1:4">
      <c r="A11" s="143" t="s">
        <v>102</v>
      </c>
      <c r="B11" s="144"/>
      <c r="C11" s="113" t="str">
        <f>"（四）"&amp;"住房保障支出"</f>
        <v>（四）住房保障支出</v>
      </c>
      <c r="D11" s="90">
        <v>599600</v>
      </c>
    </row>
    <row r="12" ht="29.15" customHeight="1" spans="1:4">
      <c r="A12" s="142" t="s">
        <v>99</v>
      </c>
      <c r="B12" s="124"/>
      <c r="C12" s="145"/>
      <c r="D12" s="144"/>
    </row>
    <row r="13" ht="29.15" customHeight="1" spans="1:4">
      <c r="A13" s="146" t="s">
        <v>100</v>
      </c>
      <c r="B13" s="124"/>
      <c r="C13" s="145"/>
      <c r="D13" s="144"/>
    </row>
    <row r="14" ht="29.15" customHeight="1" spans="1:4">
      <c r="A14" s="146" t="s">
        <v>101</v>
      </c>
      <c r="B14" s="144"/>
      <c r="C14" s="145"/>
      <c r="D14" s="144"/>
    </row>
    <row r="15" ht="29.15" customHeight="1" spans="1:4">
      <c r="A15" s="147"/>
      <c r="B15" s="144"/>
      <c r="C15" s="148" t="s">
        <v>103</v>
      </c>
      <c r="D15" s="144"/>
    </row>
    <row r="16" ht="29.15" customHeight="1" spans="1:4">
      <c r="A16" s="147" t="s">
        <v>104</v>
      </c>
      <c r="B16" s="144">
        <v>8692030</v>
      </c>
      <c r="C16" s="145" t="s">
        <v>25</v>
      </c>
      <c r="D16" s="144">
        <v>8692030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3"/>
  <sheetViews>
    <sheetView showZeros="0" view="pageBreakPreview" zoomScaleNormal="100" workbookViewId="0">
      <selection activeCell="A1" sqref="A1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9"/>
      <c r="F1" s="57"/>
      <c r="G1" s="57" t="s">
        <v>105</v>
      </c>
    </row>
    <row r="2" ht="39" customHeight="1" spans="1:7">
      <c r="A2" s="3" t="s">
        <v>106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"单位名称："&amp;"云南省有色地质局地质研究所"</f>
        <v>单位名称：云南省有色地质局地质研究所</v>
      </c>
      <c r="F3" s="106"/>
      <c r="G3" s="106" t="s">
        <v>2</v>
      </c>
    </row>
    <row r="4" ht="20.25" customHeight="1" spans="1:7">
      <c r="A4" s="126" t="s">
        <v>107</v>
      </c>
      <c r="B4" s="127"/>
      <c r="C4" s="128" t="s">
        <v>30</v>
      </c>
      <c r="D4" s="11" t="s">
        <v>58</v>
      </c>
      <c r="E4" s="11"/>
      <c r="F4" s="12"/>
      <c r="G4" s="128" t="s">
        <v>59</v>
      </c>
    </row>
    <row r="5" ht="20.25" customHeight="1" spans="1:7">
      <c r="A5" s="129" t="s">
        <v>49</v>
      </c>
      <c r="B5" s="130" t="s">
        <v>50</v>
      </c>
      <c r="C5" s="97"/>
      <c r="D5" s="97" t="s">
        <v>32</v>
      </c>
      <c r="E5" s="97" t="s">
        <v>108</v>
      </c>
      <c r="F5" s="97" t="s">
        <v>109</v>
      </c>
      <c r="G5" s="97"/>
    </row>
    <row r="6" ht="13.5" customHeight="1" spans="1:7">
      <c r="A6" s="131" t="s">
        <v>110</v>
      </c>
      <c r="B6" s="131" t="s">
        <v>111</v>
      </c>
      <c r="C6" s="131" t="s">
        <v>112</v>
      </c>
      <c r="D6" s="64"/>
      <c r="E6" s="131" t="s">
        <v>113</v>
      </c>
      <c r="F6" s="131" t="s">
        <v>114</v>
      </c>
      <c r="G6" s="131" t="s">
        <v>115</v>
      </c>
    </row>
    <row r="7" ht="18" customHeight="1" spans="1:7">
      <c r="A7" s="30" t="s">
        <v>60</v>
      </c>
      <c r="B7" s="30" t="s">
        <v>61</v>
      </c>
      <c r="C7" s="22">
        <v>2338370</v>
      </c>
      <c r="D7" s="22">
        <v>2338370</v>
      </c>
      <c r="E7" s="22">
        <v>2060000</v>
      </c>
      <c r="F7" s="22">
        <v>278370</v>
      </c>
      <c r="G7" s="22"/>
    </row>
    <row r="8" ht="18" customHeight="1" spans="1:7">
      <c r="A8" s="30" t="s">
        <v>62</v>
      </c>
      <c r="B8" s="132" t="s">
        <v>63</v>
      </c>
      <c r="C8" s="22">
        <v>2258370</v>
      </c>
      <c r="D8" s="22">
        <v>2258370</v>
      </c>
      <c r="E8" s="22">
        <v>1980000</v>
      </c>
      <c r="F8" s="22">
        <v>278370</v>
      </c>
      <c r="G8" s="22"/>
    </row>
    <row r="9" ht="18" customHeight="1" spans="1:7">
      <c r="A9" s="30" t="s">
        <v>64</v>
      </c>
      <c r="B9" s="133" t="s">
        <v>65</v>
      </c>
      <c r="C9" s="22">
        <v>278370</v>
      </c>
      <c r="D9" s="22">
        <v>278370</v>
      </c>
      <c r="E9" s="22"/>
      <c r="F9" s="22">
        <v>278370</v>
      </c>
      <c r="G9" s="22"/>
    </row>
    <row r="10" ht="18" customHeight="1" spans="1:7">
      <c r="A10" s="30" t="s">
        <v>66</v>
      </c>
      <c r="B10" s="133" t="s">
        <v>67</v>
      </c>
      <c r="C10" s="22">
        <v>1320000</v>
      </c>
      <c r="D10" s="22">
        <v>1320000</v>
      </c>
      <c r="E10" s="22">
        <v>1320000</v>
      </c>
      <c r="F10" s="22"/>
      <c r="G10" s="22"/>
    </row>
    <row r="11" ht="18" customHeight="1" spans="1:7">
      <c r="A11" s="30" t="s">
        <v>68</v>
      </c>
      <c r="B11" s="133" t="s">
        <v>69</v>
      </c>
      <c r="C11" s="22">
        <v>660000</v>
      </c>
      <c r="D11" s="22">
        <v>660000</v>
      </c>
      <c r="E11" s="22">
        <v>660000</v>
      </c>
      <c r="F11" s="22"/>
      <c r="G11" s="22"/>
    </row>
    <row r="12" ht="18" customHeight="1" spans="1:7">
      <c r="A12" s="30" t="s">
        <v>70</v>
      </c>
      <c r="B12" s="132" t="s">
        <v>71</v>
      </c>
      <c r="C12" s="22">
        <v>80000</v>
      </c>
      <c r="D12" s="22">
        <v>80000</v>
      </c>
      <c r="E12" s="22">
        <v>80000</v>
      </c>
      <c r="F12" s="22"/>
      <c r="G12" s="22"/>
    </row>
    <row r="13" ht="18" customHeight="1" spans="1:7">
      <c r="A13" s="30" t="s">
        <v>72</v>
      </c>
      <c r="B13" s="133" t="s">
        <v>71</v>
      </c>
      <c r="C13" s="22">
        <v>80000</v>
      </c>
      <c r="D13" s="22">
        <v>80000</v>
      </c>
      <c r="E13" s="22">
        <v>80000</v>
      </c>
      <c r="F13" s="22"/>
      <c r="G13" s="22"/>
    </row>
    <row r="14" ht="18" customHeight="1" spans="1:7">
      <c r="A14" s="30" t="s">
        <v>73</v>
      </c>
      <c r="B14" s="30" t="s">
        <v>74</v>
      </c>
      <c r="C14" s="22">
        <v>500000</v>
      </c>
      <c r="D14" s="22">
        <v>500000</v>
      </c>
      <c r="E14" s="22">
        <v>500000</v>
      </c>
      <c r="F14" s="22"/>
      <c r="G14" s="22"/>
    </row>
    <row r="15" ht="18" customHeight="1" spans="1:7">
      <c r="A15" s="30" t="s">
        <v>75</v>
      </c>
      <c r="B15" s="132" t="s">
        <v>76</v>
      </c>
      <c r="C15" s="22">
        <v>500000</v>
      </c>
      <c r="D15" s="22">
        <v>500000</v>
      </c>
      <c r="E15" s="22">
        <v>500000</v>
      </c>
      <c r="F15" s="22"/>
      <c r="G15" s="22"/>
    </row>
    <row r="16" ht="18" customHeight="1" spans="1:7">
      <c r="A16" s="30" t="s">
        <v>77</v>
      </c>
      <c r="B16" s="133" t="s">
        <v>78</v>
      </c>
      <c r="C16" s="22">
        <v>500000</v>
      </c>
      <c r="D16" s="22">
        <v>500000</v>
      </c>
      <c r="E16" s="22">
        <v>500000</v>
      </c>
      <c r="F16" s="22"/>
      <c r="G16" s="22"/>
    </row>
    <row r="17" ht="18" customHeight="1" spans="1:7">
      <c r="A17" s="30" t="s">
        <v>81</v>
      </c>
      <c r="B17" s="30" t="s">
        <v>82</v>
      </c>
      <c r="C17" s="22">
        <v>5254060</v>
      </c>
      <c r="D17" s="22">
        <v>5254060</v>
      </c>
      <c r="E17" s="22">
        <v>5114060</v>
      </c>
      <c r="F17" s="22">
        <v>140000</v>
      </c>
      <c r="G17" s="22"/>
    </row>
    <row r="18" ht="18" customHeight="1" spans="1:7">
      <c r="A18" s="30" t="s">
        <v>83</v>
      </c>
      <c r="B18" s="132" t="s">
        <v>84</v>
      </c>
      <c r="C18" s="22">
        <v>5254060</v>
      </c>
      <c r="D18" s="22">
        <v>5254060</v>
      </c>
      <c r="E18" s="22">
        <v>5114060</v>
      </c>
      <c r="F18" s="22">
        <v>140000</v>
      </c>
      <c r="G18" s="22"/>
    </row>
    <row r="19" ht="18" customHeight="1" spans="1:7">
      <c r="A19" s="30" t="s">
        <v>85</v>
      </c>
      <c r="B19" s="133" t="s">
        <v>86</v>
      </c>
      <c r="C19" s="22">
        <v>5254060</v>
      </c>
      <c r="D19" s="22">
        <v>5254060</v>
      </c>
      <c r="E19" s="22">
        <v>5114060</v>
      </c>
      <c r="F19" s="22">
        <v>140000</v>
      </c>
      <c r="G19" s="22"/>
    </row>
    <row r="20" ht="18" customHeight="1" spans="1:7">
      <c r="A20" s="30" t="s">
        <v>87</v>
      </c>
      <c r="B20" s="30" t="s">
        <v>88</v>
      </c>
      <c r="C20" s="22">
        <v>599600</v>
      </c>
      <c r="D20" s="22">
        <v>599600</v>
      </c>
      <c r="E20" s="22">
        <v>599600</v>
      </c>
      <c r="F20" s="22"/>
      <c r="G20" s="22"/>
    </row>
    <row r="21" ht="18" customHeight="1" spans="1:7">
      <c r="A21" s="30" t="s">
        <v>89</v>
      </c>
      <c r="B21" s="132" t="s">
        <v>90</v>
      </c>
      <c r="C21" s="22">
        <v>599600</v>
      </c>
      <c r="D21" s="22">
        <v>599600</v>
      </c>
      <c r="E21" s="22">
        <v>599600</v>
      </c>
      <c r="F21" s="22"/>
      <c r="G21" s="22"/>
    </row>
    <row r="22" ht="18" customHeight="1" spans="1:7">
      <c r="A22" s="30" t="s">
        <v>91</v>
      </c>
      <c r="B22" s="133" t="s">
        <v>92</v>
      </c>
      <c r="C22" s="22">
        <v>599600</v>
      </c>
      <c r="D22" s="22">
        <v>599600</v>
      </c>
      <c r="E22" s="22">
        <v>599600</v>
      </c>
      <c r="F22" s="22"/>
      <c r="G22" s="22"/>
    </row>
    <row r="23" ht="18" customHeight="1" spans="1:7">
      <c r="A23" s="134" t="s">
        <v>93</v>
      </c>
      <c r="B23" s="135" t="s">
        <v>93</v>
      </c>
      <c r="C23" s="22">
        <v>8692030</v>
      </c>
      <c r="D23" s="22">
        <v>8692030</v>
      </c>
      <c r="E23" s="22">
        <v>8273660</v>
      </c>
      <c r="F23" s="22">
        <v>418370</v>
      </c>
      <c r="G23" s="22"/>
    </row>
  </sheetData>
  <mergeCells count="7">
    <mergeCell ref="A2:G2"/>
    <mergeCell ref="A3:E3"/>
    <mergeCell ref="A4:B4"/>
    <mergeCell ref="D4:F4"/>
    <mergeCell ref="A23:B23"/>
    <mergeCell ref="C4:C5"/>
    <mergeCell ref="G4:G5"/>
  </mergeCells>
  <pageMargins left="0.75" right="0.75" top="1" bottom="1" header="0.5" footer="0.5"/>
  <pageSetup paperSize="9" scale="73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view="pageBreakPreview" zoomScaleNormal="100" workbookViewId="0">
      <selection activeCell="C23" sqref="C23"/>
    </sheetView>
  </sheetViews>
  <sheetFormatPr defaultColWidth="9.14166666666667" defaultRowHeight="14.25" customHeight="1" outlineLevelRow="7" outlineLevelCol="5"/>
  <cols>
    <col min="1" max="1" width="27.425" customWidth="1"/>
    <col min="2" max="6" width="31.175" customWidth="1"/>
  </cols>
  <sheetData>
    <row r="1" ht="12" customHeight="1" spans="1:6">
      <c r="A1" s="120"/>
      <c r="B1" s="120"/>
      <c r="C1" s="62"/>
      <c r="F1" s="61" t="s">
        <v>116</v>
      </c>
    </row>
    <row r="2" ht="25.5" customHeight="1" spans="1:6">
      <c r="A2" s="121" t="s">
        <v>117</v>
      </c>
      <c r="B2" s="121"/>
      <c r="C2" s="121"/>
      <c r="D2" s="121"/>
      <c r="E2" s="121"/>
      <c r="F2" s="121"/>
    </row>
    <row r="3" ht="15.75" customHeight="1" spans="1:6">
      <c r="A3" s="4" t="str">
        <f>"单位名称："&amp;"云南省有色地质局地质研究所"</f>
        <v>单位名称：云南省有色地质局地质研究所</v>
      </c>
      <c r="B3" s="120"/>
      <c r="C3" s="62"/>
      <c r="F3" s="61" t="s">
        <v>118</v>
      </c>
    </row>
    <row r="4" ht="19.5" customHeight="1" spans="1:6">
      <c r="A4" s="9" t="s">
        <v>119</v>
      </c>
      <c r="B4" s="15" t="s">
        <v>120</v>
      </c>
      <c r="C4" s="10" t="s">
        <v>121</v>
      </c>
      <c r="D4" s="11"/>
      <c r="E4" s="12"/>
      <c r="F4" s="15" t="s">
        <v>122</v>
      </c>
    </row>
    <row r="5" ht="19.5" customHeight="1" spans="1:6">
      <c r="A5" s="17"/>
      <c r="B5" s="18"/>
      <c r="C5" s="64" t="s">
        <v>32</v>
      </c>
      <c r="D5" s="64" t="s">
        <v>123</v>
      </c>
      <c r="E5" s="64" t="s">
        <v>124</v>
      </c>
      <c r="F5" s="18"/>
    </row>
    <row r="6" ht="18.75" customHeight="1" spans="1:6">
      <c r="A6" s="122">
        <v>1</v>
      </c>
      <c r="B6" s="122">
        <v>2</v>
      </c>
      <c r="C6" s="123">
        <v>3</v>
      </c>
      <c r="D6" s="122">
        <v>4</v>
      </c>
      <c r="E6" s="122">
        <v>5</v>
      </c>
      <c r="F6" s="122">
        <v>6</v>
      </c>
    </row>
    <row r="7" ht="18.75" customHeight="1" spans="1:6">
      <c r="A7" s="124"/>
      <c r="B7" s="124"/>
      <c r="C7" s="125"/>
      <c r="D7" s="124"/>
      <c r="E7" s="124"/>
      <c r="F7" s="124"/>
    </row>
    <row r="8" ht="41" customHeight="1" spans="1:6">
      <c r="A8" s="26" t="s">
        <v>125</v>
      </c>
      <c r="B8" s="26"/>
      <c r="C8" s="26"/>
      <c r="D8" s="26"/>
      <c r="E8" s="26"/>
      <c r="F8" s="26"/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pageSetup paperSize="9" scale="72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42"/>
  <sheetViews>
    <sheetView showZeros="0" view="pageBreakPreview" zoomScale="90" zoomScaleNormal="100" topLeftCell="I1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9"/>
      <c r="W1" s="57" t="s">
        <v>126</v>
      </c>
    </row>
    <row r="2" ht="27.75" customHeight="1" spans="1:23">
      <c r="A2" s="27" t="s">
        <v>127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"单位名称："&amp;"云南省有色地质局地质研究所"</f>
        <v>单位名称：云南省有色地质局地质研究所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9"/>
      <c r="W3" s="106" t="s">
        <v>118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4" t="s">
        <v>135</v>
      </c>
      <c r="I4" s="64"/>
      <c r="J4" s="64"/>
      <c r="K4" s="64"/>
      <c r="L4" s="111"/>
      <c r="M4" s="111"/>
      <c r="N4" s="111"/>
      <c r="O4" s="111"/>
      <c r="P4" s="111"/>
      <c r="Q4" s="49"/>
      <c r="R4" s="64"/>
      <c r="S4" s="64"/>
      <c r="T4" s="64"/>
      <c r="U4" s="64"/>
      <c r="V4" s="64"/>
      <c r="W4" s="64"/>
    </row>
    <row r="5" ht="21.75" customHeight="1" spans="1:23">
      <c r="A5" s="13"/>
      <c r="B5" s="13"/>
      <c r="C5" s="13"/>
      <c r="D5" s="14"/>
      <c r="E5" s="14"/>
      <c r="F5" s="14"/>
      <c r="G5" s="14"/>
      <c r="H5" s="64" t="s">
        <v>30</v>
      </c>
      <c r="I5" s="49" t="s">
        <v>33</v>
      </c>
      <c r="J5" s="49"/>
      <c r="K5" s="49"/>
      <c r="L5" s="111"/>
      <c r="M5" s="111"/>
      <c r="N5" s="111" t="s">
        <v>136</v>
      </c>
      <c r="O5" s="111"/>
      <c r="P5" s="111"/>
      <c r="Q5" s="49" t="s">
        <v>36</v>
      </c>
      <c r="R5" s="64" t="s">
        <v>52</v>
      </c>
      <c r="S5" s="49"/>
      <c r="T5" s="49"/>
      <c r="U5" s="49"/>
      <c r="V5" s="49"/>
      <c r="W5" s="49"/>
    </row>
    <row r="6" ht="15" customHeight="1" spans="1:23">
      <c r="A6" s="16"/>
      <c r="B6" s="16"/>
      <c r="C6" s="16"/>
      <c r="D6" s="17"/>
      <c r="E6" s="17"/>
      <c r="F6" s="17"/>
      <c r="G6" s="17"/>
      <c r="H6" s="64"/>
      <c r="I6" s="49" t="s">
        <v>137</v>
      </c>
      <c r="J6" s="49" t="s">
        <v>138</v>
      </c>
      <c r="K6" s="49" t="s">
        <v>139</v>
      </c>
      <c r="L6" s="116" t="s">
        <v>140</v>
      </c>
      <c r="M6" s="116" t="s">
        <v>141</v>
      </c>
      <c r="N6" s="116" t="s">
        <v>33</v>
      </c>
      <c r="O6" s="116" t="s">
        <v>34</v>
      </c>
      <c r="P6" s="116" t="s">
        <v>35</v>
      </c>
      <c r="Q6" s="49"/>
      <c r="R6" s="49" t="s">
        <v>32</v>
      </c>
      <c r="S6" s="49" t="s">
        <v>43</v>
      </c>
      <c r="T6" s="49" t="s">
        <v>142</v>
      </c>
      <c r="U6" s="49" t="s">
        <v>39</v>
      </c>
      <c r="V6" s="49" t="s">
        <v>40</v>
      </c>
      <c r="W6" s="49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4"/>
      <c r="I7" s="49"/>
      <c r="J7" s="49"/>
      <c r="K7" s="49"/>
      <c r="L7" s="116"/>
      <c r="M7" s="116"/>
      <c r="N7" s="116"/>
      <c r="O7" s="116"/>
      <c r="P7" s="116"/>
      <c r="Q7" s="49"/>
      <c r="R7" s="49"/>
      <c r="S7" s="49"/>
      <c r="T7" s="49"/>
      <c r="U7" s="49"/>
      <c r="V7" s="49"/>
      <c r="W7" s="49"/>
    </row>
    <row r="8" ht="15" customHeight="1" spans="1:23">
      <c r="A8" s="117">
        <v>1</v>
      </c>
      <c r="B8" s="117">
        <v>2</v>
      </c>
      <c r="C8" s="117">
        <v>3</v>
      </c>
      <c r="D8" s="117">
        <v>4</v>
      </c>
      <c r="E8" s="117">
        <v>5</v>
      </c>
      <c r="F8" s="117">
        <v>6</v>
      </c>
      <c r="G8" s="117">
        <v>7</v>
      </c>
      <c r="H8" s="117">
        <v>8</v>
      </c>
      <c r="I8" s="117">
        <v>9</v>
      </c>
      <c r="J8" s="117">
        <v>10</v>
      </c>
      <c r="K8" s="117">
        <v>11</v>
      </c>
      <c r="L8" s="117">
        <v>12</v>
      </c>
      <c r="M8" s="117">
        <v>13</v>
      </c>
      <c r="N8" s="117">
        <v>14</v>
      </c>
      <c r="O8" s="117">
        <v>15</v>
      </c>
      <c r="P8" s="117">
        <v>16</v>
      </c>
      <c r="Q8" s="117">
        <v>17</v>
      </c>
      <c r="R8" s="117">
        <v>18</v>
      </c>
      <c r="S8" s="117">
        <v>19</v>
      </c>
      <c r="T8" s="117">
        <v>20</v>
      </c>
      <c r="U8" s="117">
        <v>21</v>
      </c>
      <c r="V8" s="117">
        <v>22</v>
      </c>
      <c r="W8" s="117">
        <v>23</v>
      </c>
    </row>
    <row r="9" ht="18.75" customHeight="1" spans="1:23">
      <c r="A9" s="113" t="s">
        <v>45</v>
      </c>
      <c r="B9" s="114"/>
      <c r="C9" s="113"/>
      <c r="D9" s="113"/>
      <c r="E9" s="113"/>
      <c r="F9" s="113"/>
      <c r="G9" s="113"/>
      <c r="H9" s="22">
        <v>24624870</v>
      </c>
      <c r="I9" s="22">
        <v>8692030</v>
      </c>
      <c r="J9" s="22">
        <v>2173007.5</v>
      </c>
      <c r="K9" s="22"/>
      <c r="L9" s="22">
        <v>6519022.5</v>
      </c>
      <c r="M9" s="22"/>
      <c r="N9" s="22"/>
      <c r="O9" s="22"/>
      <c r="P9" s="22"/>
      <c r="Q9" s="22"/>
      <c r="R9" s="22">
        <v>15932840</v>
      </c>
      <c r="S9" s="22">
        <v>700000</v>
      </c>
      <c r="T9" s="22"/>
      <c r="U9" s="22"/>
      <c r="V9" s="22"/>
      <c r="W9" s="22">
        <v>15232840</v>
      </c>
    </row>
    <row r="10" ht="31.4" customHeight="1" spans="1:23">
      <c r="A10" s="118" t="s">
        <v>45</v>
      </c>
      <c r="B10" s="114"/>
      <c r="C10" s="113"/>
      <c r="D10" s="113"/>
      <c r="E10" s="113"/>
      <c r="F10" s="113"/>
      <c r="G10" s="113"/>
      <c r="H10" s="22">
        <v>24624870</v>
      </c>
      <c r="I10" s="22">
        <v>8692030</v>
      </c>
      <c r="J10" s="22">
        <v>2173007.5</v>
      </c>
      <c r="K10" s="22"/>
      <c r="L10" s="22">
        <v>6519022.5</v>
      </c>
      <c r="M10" s="22"/>
      <c r="N10" s="22"/>
      <c r="O10" s="22"/>
      <c r="P10" s="22"/>
      <c r="Q10" s="22"/>
      <c r="R10" s="22">
        <v>15932840</v>
      </c>
      <c r="S10" s="22">
        <v>700000</v>
      </c>
      <c r="T10" s="22"/>
      <c r="U10" s="22"/>
      <c r="V10" s="22"/>
      <c r="W10" s="22">
        <v>15232840</v>
      </c>
    </row>
    <row r="11" ht="31.4" customHeight="1" spans="1:23">
      <c r="A11" s="119" t="s">
        <v>45</v>
      </c>
      <c r="B11" s="114" t="s">
        <v>143</v>
      </c>
      <c r="C11" s="113" t="s">
        <v>144</v>
      </c>
      <c r="D11" s="113" t="s">
        <v>85</v>
      </c>
      <c r="E11" s="113" t="s">
        <v>86</v>
      </c>
      <c r="F11" s="113" t="s">
        <v>145</v>
      </c>
      <c r="G11" s="113" t="s">
        <v>146</v>
      </c>
      <c r="H11" s="22">
        <v>4000000</v>
      </c>
      <c r="I11" s="22">
        <v>3700000</v>
      </c>
      <c r="J11" s="22">
        <v>925000</v>
      </c>
      <c r="K11" s="22"/>
      <c r="L11" s="22">
        <v>2775000</v>
      </c>
      <c r="M11" s="22"/>
      <c r="N11" s="22"/>
      <c r="O11" s="22"/>
      <c r="P11" s="22"/>
      <c r="Q11" s="22"/>
      <c r="R11" s="22">
        <v>300000</v>
      </c>
      <c r="S11" s="22"/>
      <c r="T11" s="22"/>
      <c r="U11" s="22"/>
      <c r="V11" s="22"/>
      <c r="W11" s="22">
        <v>300000</v>
      </c>
    </row>
    <row r="12" ht="31.4" customHeight="1" spans="1:23">
      <c r="A12" s="119" t="s">
        <v>45</v>
      </c>
      <c r="B12" s="114" t="s">
        <v>143</v>
      </c>
      <c r="C12" s="113" t="s">
        <v>144</v>
      </c>
      <c r="D12" s="113" t="s">
        <v>85</v>
      </c>
      <c r="E12" s="113" t="s">
        <v>86</v>
      </c>
      <c r="F12" s="113" t="s">
        <v>147</v>
      </c>
      <c r="G12" s="113" t="s">
        <v>148</v>
      </c>
      <c r="H12" s="22">
        <v>10000</v>
      </c>
      <c r="I12" s="22">
        <v>10000</v>
      </c>
      <c r="J12" s="22">
        <v>2500</v>
      </c>
      <c r="K12" s="22"/>
      <c r="L12" s="22">
        <v>7500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9" t="s">
        <v>45</v>
      </c>
      <c r="B13" s="114" t="s">
        <v>143</v>
      </c>
      <c r="C13" s="113" t="s">
        <v>144</v>
      </c>
      <c r="D13" s="113" t="s">
        <v>85</v>
      </c>
      <c r="E13" s="113" t="s">
        <v>86</v>
      </c>
      <c r="F13" s="113" t="s">
        <v>149</v>
      </c>
      <c r="G13" s="113" t="s">
        <v>150</v>
      </c>
      <c r="H13" s="22">
        <v>5947360</v>
      </c>
      <c r="I13" s="22">
        <v>804060</v>
      </c>
      <c r="J13" s="22">
        <v>201015</v>
      </c>
      <c r="K13" s="22"/>
      <c r="L13" s="22">
        <v>603045</v>
      </c>
      <c r="M13" s="22"/>
      <c r="N13" s="22"/>
      <c r="O13" s="22"/>
      <c r="P13" s="22"/>
      <c r="Q13" s="22"/>
      <c r="R13" s="22">
        <v>5143300</v>
      </c>
      <c r="S13" s="22">
        <v>157000</v>
      </c>
      <c r="T13" s="22"/>
      <c r="U13" s="22"/>
      <c r="V13" s="22"/>
      <c r="W13" s="22">
        <v>4986300</v>
      </c>
    </row>
    <row r="14" ht="31.4" customHeight="1" spans="1:23">
      <c r="A14" s="119" t="s">
        <v>45</v>
      </c>
      <c r="B14" s="114" t="s">
        <v>151</v>
      </c>
      <c r="C14" s="113" t="s">
        <v>152</v>
      </c>
      <c r="D14" s="113" t="s">
        <v>66</v>
      </c>
      <c r="E14" s="113" t="s">
        <v>67</v>
      </c>
      <c r="F14" s="113" t="s">
        <v>153</v>
      </c>
      <c r="G14" s="113" t="s">
        <v>154</v>
      </c>
      <c r="H14" s="22">
        <v>1751000</v>
      </c>
      <c r="I14" s="22">
        <v>1320000</v>
      </c>
      <c r="J14" s="22">
        <v>330000</v>
      </c>
      <c r="K14" s="22"/>
      <c r="L14" s="22">
        <v>990000</v>
      </c>
      <c r="M14" s="22"/>
      <c r="N14" s="22"/>
      <c r="O14" s="22"/>
      <c r="P14" s="22"/>
      <c r="Q14" s="22"/>
      <c r="R14" s="22">
        <v>431000</v>
      </c>
      <c r="S14" s="22"/>
      <c r="T14" s="22"/>
      <c r="U14" s="22"/>
      <c r="V14" s="22"/>
      <c r="W14" s="22">
        <v>431000</v>
      </c>
    </row>
    <row r="15" ht="31.4" customHeight="1" spans="1:23">
      <c r="A15" s="119" t="s">
        <v>45</v>
      </c>
      <c r="B15" s="114" t="s">
        <v>151</v>
      </c>
      <c r="C15" s="113" t="s">
        <v>152</v>
      </c>
      <c r="D15" s="113" t="s">
        <v>72</v>
      </c>
      <c r="E15" s="113" t="s">
        <v>71</v>
      </c>
      <c r="F15" s="113" t="s">
        <v>155</v>
      </c>
      <c r="G15" s="113" t="s">
        <v>156</v>
      </c>
      <c r="H15" s="22">
        <v>86000</v>
      </c>
      <c r="I15" s="22">
        <v>80000</v>
      </c>
      <c r="J15" s="22">
        <v>20000</v>
      </c>
      <c r="K15" s="22"/>
      <c r="L15" s="22">
        <v>60000</v>
      </c>
      <c r="M15" s="22"/>
      <c r="N15" s="22"/>
      <c r="O15" s="22"/>
      <c r="P15" s="22"/>
      <c r="Q15" s="22"/>
      <c r="R15" s="22">
        <v>6000</v>
      </c>
      <c r="S15" s="22"/>
      <c r="T15" s="22"/>
      <c r="U15" s="22"/>
      <c r="V15" s="22"/>
      <c r="W15" s="22">
        <v>6000</v>
      </c>
    </row>
    <row r="16" ht="31.4" customHeight="1" spans="1:23">
      <c r="A16" s="119" t="s">
        <v>45</v>
      </c>
      <c r="B16" s="114" t="s">
        <v>151</v>
      </c>
      <c r="C16" s="113" t="s">
        <v>152</v>
      </c>
      <c r="D16" s="113" t="s">
        <v>77</v>
      </c>
      <c r="E16" s="113" t="s">
        <v>78</v>
      </c>
      <c r="F16" s="113" t="s">
        <v>157</v>
      </c>
      <c r="G16" s="113" t="s">
        <v>158</v>
      </c>
      <c r="H16" s="22">
        <v>1170000</v>
      </c>
      <c r="I16" s="22">
        <v>500000</v>
      </c>
      <c r="J16" s="22">
        <v>125000</v>
      </c>
      <c r="K16" s="22"/>
      <c r="L16" s="22">
        <v>375000</v>
      </c>
      <c r="M16" s="22"/>
      <c r="N16" s="22"/>
      <c r="O16" s="22"/>
      <c r="P16" s="22"/>
      <c r="Q16" s="22"/>
      <c r="R16" s="22">
        <v>670000</v>
      </c>
      <c r="S16" s="22"/>
      <c r="T16" s="22"/>
      <c r="U16" s="22"/>
      <c r="V16" s="22"/>
      <c r="W16" s="22">
        <v>670000</v>
      </c>
    </row>
    <row r="17" ht="31.4" customHeight="1" spans="1:23">
      <c r="A17" s="119" t="s">
        <v>45</v>
      </c>
      <c r="B17" s="114" t="s">
        <v>151</v>
      </c>
      <c r="C17" s="113" t="s">
        <v>152</v>
      </c>
      <c r="D17" s="113" t="s">
        <v>79</v>
      </c>
      <c r="E17" s="113" t="s">
        <v>80</v>
      </c>
      <c r="F17" s="113" t="s">
        <v>155</v>
      </c>
      <c r="G17" s="113" t="s">
        <v>156</v>
      </c>
      <c r="H17" s="22">
        <v>234000</v>
      </c>
      <c r="I17" s="22"/>
      <c r="J17" s="22"/>
      <c r="K17" s="22"/>
      <c r="L17" s="22"/>
      <c r="M17" s="22"/>
      <c r="N17" s="22"/>
      <c r="O17" s="22"/>
      <c r="P17" s="22"/>
      <c r="Q17" s="22"/>
      <c r="R17" s="22">
        <v>234000</v>
      </c>
      <c r="S17" s="22"/>
      <c r="T17" s="22"/>
      <c r="U17" s="22"/>
      <c r="V17" s="22"/>
      <c r="W17" s="22">
        <v>234000</v>
      </c>
    </row>
    <row r="18" ht="31.4" customHeight="1" spans="1:23">
      <c r="A18" s="119" t="s">
        <v>45</v>
      </c>
      <c r="B18" s="114" t="s">
        <v>159</v>
      </c>
      <c r="C18" s="113" t="s">
        <v>160</v>
      </c>
      <c r="D18" s="113" t="s">
        <v>68</v>
      </c>
      <c r="E18" s="113" t="s">
        <v>69</v>
      </c>
      <c r="F18" s="113" t="s">
        <v>161</v>
      </c>
      <c r="G18" s="113" t="s">
        <v>162</v>
      </c>
      <c r="H18" s="22">
        <v>875500</v>
      </c>
      <c r="I18" s="22">
        <v>660000</v>
      </c>
      <c r="J18" s="22">
        <v>165000</v>
      </c>
      <c r="K18" s="22"/>
      <c r="L18" s="22">
        <v>495000</v>
      </c>
      <c r="M18" s="22"/>
      <c r="N18" s="22"/>
      <c r="O18" s="22"/>
      <c r="P18" s="22"/>
      <c r="Q18" s="22"/>
      <c r="R18" s="22">
        <v>215500</v>
      </c>
      <c r="S18" s="22"/>
      <c r="T18" s="22"/>
      <c r="U18" s="22"/>
      <c r="V18" s="22"/>
      <c r="W18" s="22">
        <v>215500</v>
      </c>
    </row>
    <row r="19" ht="31.4" customHeight="1" spans="1:23">
      <c r="A19" s="119" t="s">
        <v>45</v>
      </c>
      <c r="B19" s="114" t="s">
        <v>163</v>
      </c>
      <c r="C19" s="113" t="s">
        <v>92</v>
      </c>
      <c r="D19" s="113" t="s">
        <v>91</v>
      </c>
      <c r="E19" s="113" t="s">
        <v>92</v>
      </c>
      <c r="F19" s="113" t="s">
        <v>164</v>
      </c>
      <c r="G19" s="113" t="s">
        <v>92</v>
      </c>
      <c r="H19" s="22">
        <v>1220000</v>
      </c>
      <c r="I19" s="22">
        <v>599600</v>
      </c>
      <c r="J19" s="22">
        <v>149900</v>
      </c>
      <c r="K19" s="22"/>
      <c r="L19" s="22">
        <v>449700</v>
      </c>
      <c r="M19" s="22"/>
      <c r="N19" s="22"/>
      <c r="O19" s="22"/>
      <c r="P19" s="22"/>
      <c r="Q19" s="22"/>
      <c r="R19" s="22">
        <v>620400</v>
      </c>
      <c r="S19" s="22"/>
      <c r="T19" s="22"/>
      <c r="U19" s="22"/>
      <c r="V19" s="22"/>
      <c r="W19" s="22">
        <v>620400</v>
      </c>
    </row>
    <row r="20" ht="31.4" customHeight="1" spans="1:23">
      <c r="A20" s="119" t="s">
        <v>45</v>
      </c>
      <c r="B20" s="114" t="s">
        <v>165</v>
      </c>
      <c r="C20" s="113" t="s">
        <v>166</v>
      </c>
      <c r="D20" s="113" t="s">
        <v>85</v>
      </c>
      <c r="E20" s="113" t="s">
        <v>86</v>
      </c>
      <c r="F20" s="113" t="s">
        <v>167</v>
      </c>
      <c r="G20" s="113" t="s">
        <v>168</v>
      </c>
      <c r="H20" s="22">
        <v>600000</v>
      </c>
      <c r="I20" s="22">
        <v>600000</v>
      </c>
      <c r="J20" s="22">
        <v>150000</v>
      </c>
      <c r="K20" s="22"/>
      <c r="L20" s="22">
        <v>450000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9" t="s">
        <v>45</v>
      </c>
      <c r="B21" s="114" t="s">
        <v>169</v>
      </c>
      <c r="C21" s="113" t="s">
        <v>122</v>
      </c>
      <c r="D21" s="113" t="s">
        <v>85</v>
      </c>
      <c r="E21" s="113" t="s">
        <v>86</v>
      </c>
      <c r="F21" s="113" t="s">
        <v>170</v>
      </c>
      <c r="G21" s="113" t="s">
        <v>122</v>
      </c>
      <c r="H21" s="22">
        <v>2000</v>
      </c>
      <c r="I21" s="22"/>
      <c r="J21" s="22"/>
      <c r="K21" s="22"/>
      <c r="L21" s="22"/>
      <c r="M21" s="22"/>
      <c r="N21" s="22"/>
      <c r="O21" s="22"/>
      <c r="P21" s="22"/>
      <c r="Q21" s="22"/>
      <c r="R21" s="22">
        <v>2000</v>
      </c>
      <c r="S21" s="22"/>
      <c r="T21" s="22"/>
      <c r="U21" s="22"/>
      <c r="V21" s="22"/>
      <c r="W21" s="22">
        <v>2000</v>
      </c>
    </row>
    <row r="22" ht="31.4" customHeight="1" spans="1:23">
      <c r="A22" s="119" t="s">
        <v>45</v>
      </c>
      <c r="B22" s="114" t="s">
        <v>171</v>
      </c>
      <c r="C22" s="113" t="s">
        <v>172</v>
      </c>
      <c r="D22" s="113" t="s">
        <v>85</v>
      </c>
      <c r="E22" s="113" t="s">
        <v>86</v>
      </c>
      <c r="F22" s="113" t="s">
        <v>173</v>
      </c>
      <c r="G22" s="113" t="s">
        <v>172</v>
      </c>
      <c r="H22" s="22">
        <v>200000</v>
      </c>
      <c r="I22" s="22">
        <v>60000</v>
      </c>
      <c r="J22" s="22">
        <v>15000</v>
      </c>
      <c r="K22" s="22"/>
      <c r="L22" s="22">
        <v>45000</v>
      </c>
      <c r="M22" s="22"/>
      <c r="N22" s="22"/>
      <c r="O22" s="22"/>
      <c r="P22" s="22"/>
      <c r="Q22" s="22"/>
      <c r="R22" s="22">
        <v>140000</v>
      </c>
      <c r="S22" s="22"/>
      <c r="T22" s="22"/>
      <c r="U22" s="22"/>
      <c r="V22" s="22"/>
      <c r="W22" s="22">
        <v>140000</v>
      </c>
    </row>
    <row r="23" ht="31.4" customHeight="1" spans="1:23">
      <c r="A23" s="119" t="s">
        <v>45</v>
      </c>
      <c r="B23" s="114" t="s">
        <v>174</v>
      </c>
      <c r="C23" s="113" t="s">
        <v>175</v>
      </c>
      <c r="D23" s="113" t="s">
        <v>64</v>
      </c>
      <c r="E23" s="113" t="s">
        <v>65</v>
      </c>
      <c r="F23" s="113" t="s">
        <v>176</v>
      </c>
      <c r="G23" s="113" t="s">
        <v>177</v>
      </c>
      <c r="H23" s="22">
        <v>278370</v>
      </c>
      <c r="I23" s="22">
        <v>278370</v>
      </c>
      <c r="J23" s="22">
        <v>69592.5</v>
      </c>
      <c r="K23" s="22"/>
      <c r="L23" s="22">
        <v>208777.5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9" t="s">
        <v>45</v>
      </c>
      <c r="B24" s="114" t="s">
        <v>174</v>
      </c>
      <c r="C24" s="113" t="s">
        <v>175</v>
      </c>
      <c r="D24" s="113" t="s">
        <v>85</v>
      </c>
      <c r="E24" s="113" t="s">
        <v>86</v>
      </c>
      <c r="F24" s="113" t="s">
        <v>178</v>
      </c>
      <c r="G24" s="113" t="s">
        <v>179</v>
      </c>
      <c r="H24" s="22">
        <v>65000</v>
      </c>
      <c r="I24" s="22"/>
      <c r="J24" s="22"/>
      <c r="K24" s="22"/>
      <c r="L24" s="22"/>
      <c r="M24" s="22"/>
      <c r="N24" s="22"/>
      <c r="O24" s="22"/>
      <c r="P24" s="22"/>
      <c r="Q24" s="22"/>
      <c r="R24" s="22">
        <v>65000</v>
      </c>
      <c r="S24" s="22"/>
      <c r="T24" s="22"/>
      <c r="U24" s="22"/>
      <c r="V24" s="22"/>
      <c r="W24" s="22">
        <v>65000</v>
      </c>
    </row>
    <row r="25" ht="31.4" customHeight="1" spans="1:23">
      <c r="A25" s="119" t="s">
        <v>45</v>
      </c>
      <c r="B25" s="114" t="s">
        <v>174</v>
      </c>
      <c r="C25" s="113" t="s">
        <v>175</v>
      </c>
      <c r="D25" s="113" t="s">
        <v>85</v>
      </c>
      <c r="E25" s="113" t="s">
        <v>86</v>
      </c>
      <c r="F25" s="113" t="s">
        <v>180</v>
      </c>
      <c r="G25" s="113" t="s">
        <v>181</v>
      </c>
      <c r="H25" s="22">
        <v>3000</v>
      </c>
      <c r="I25" s="22"/>
      <c r="J25" s="22"/>
      <c r="K25" s="22"/>
      <c r="L25" s="22"/>
      <c r="M25" s="22"/>
      <c r="N25" s="22"/>
      <c r="O25" s="22"/>
      <c r="P25" s="22"/>
      <c r="Q25" s="22"/>
      <c r="R25" s="22">
        <v>3000</v>
      </c>
      <c r="S25" s="22">
        <v>2000</v>
      </c>
      <c r="T25" s="22"/>
      <c r="U25" s="22"/>
      <c r="V25" s="22"/>
      <c r="W25" s="22">
        <v>1000</v>
      </c>
    </row>
    <row r="26" ht="31.4" customHeight="1" spans="1:23">
      <c r="A26" s="119" t="s">
        <v>45</v>
      </c>
      <c r="B26" s="114" t="s">
        <v>174</v>
      </c>
      <c r="C26" s="113" t="s">
        <v>175</v>
      </c>
      <c r="D26" s="113" t="s">
        <v>85</v>
      </c>
      <c r="E26" s="113" t="s">
        <v>86</v>
      </c>
      <c r="F26" s="113" t="s">
        <v>182</v>
      </c>
      <c r="G26" s="113" t="s">
        <v>183</v>
      </c>
      <c r="H26" s="22">
        <v>20000</v>
      </c>
      <c r="I26" s="22"/>
      <c r="J26" s="22"/>
      <c r="K26" s="22"/>
      <c r="L26" s="22"/>
      <c r="M26" s="22"/>
      <c r="N26" s="22"/>
      <c r="O26" s="22"/>
      <c r="P26" s="22"/>
      <c r="Q26" s="22"/>
      <c r="R26" s="22">
        <v>20000</v>
      </c>
      <c r="S26" s="22"/>
      <c r="T26" s="22"/>
      <c r="U26" s="22"/>
      <c r="V26" s="22"/>
      <c r="W26" s="22">
        <v>20000</v>
      </c>
    </row>
    <row r="27" ht="31.4" customHeight="1" spans="1:23">
      <c r="A27" s="119" t="s">
        <v>45</v>
      </c>
      <c r="B27" s="114" t="s">
        <v>174</v>
      </c>
      <c r="C27" s="113" t="s">
        <v>175</v>
      </c>
      <c r="D27" s="113" t="s">
        <v>85</v>
      </c>
      <c r="E27" s="113" t="s">
        <v>86</v>
      </c>
      <c r="F27" s="113" t="s">
        <v>184</v>
      </c>
      <c r="G27" s="113" t="s">
        <v>185</v>
      </c>
      <c r="H27" s="22">
        <v>350000</v>
      </c>
      <c r="I27" s="22"/>
      <c r="J27" s="22"/>
      <c r="K27" s="22"/>
      <c r="L27" s="22"/>
      <c r="M27" s="22"/>
      <c r="N27" s="22"/>
      <c r="O27" s="22"/>
      <c r="P27" s="22"/>
      <c r="Q27" s="22"/>
      <c r="R27" s="22">
        <v>350000</v>
      </c>
      <c r="S27" s="22"/>
      <c r="T27" s="22"/>
      <c r="U27" s="22"/>
      <c r="V27" s="22"/>
      <c r="W27" s="22">
        <v>350000</v>
      </c>
    </row>
    <row r="28" ht="31.4" customHeight="1" spans="1:23">
      <c r="A28" s="119" t="s">
        <v>45</v>
      </c>
      <c r="B28" s="114" t="s">
        <v>174</v>
      </c>
      <c r="C28" s="113" t="s">
        <v>175</v>
      </c>
      <c r="D28" s="113" t="s">
        <v>85</v>
      </c>
      <c r="E28" s="113" t="s">
        <v>86</v>
      </c>
      <c r="F28" s="113" t="s">
        <v>186</v>
      </c>
      <c r="G28" s="113" t="s">
        <v>187</v>
      </c>
      <c r="H28" s="22">
        <v>1800000</v>
      </c>
      <c r="I28" s="22"/>
      <c r="J28" s="22"/>
      <c r="K28" s="22"/>
      <c r="L28" s="22"/>
      <c r="M28" s="22"/>
      <c r="N28" s="22"/>
      <c r="O28" s="22"/>
      <c r="P28" s="22"/>
      <c r="Q28" s="22"/>
      <c r="R28" s="22">
        <v>1800000</v>
      </c>
      <c r="S28" s="22"/>
      <c r="T28" s="22"/>
      <c r="U28" s="22"/>
      <c r="V28" s="22"/>
      <c r="W28" s="22">
        <v>1800000</v>
      </c>
    </row>
    <row r="29" ht="31.4" customHeight="1" spans="1:23">
      <c r="A29" s="119" t="s">
        <v>45</v>
      </c>
      <c r="B29" s="114" t="s">
        <v>174</v>
      </c>
      <c r="C29" s="113" t="s">
        <v>175</v>
      </c>
      <c r="D29" s="113" t="s">
        <v>85</v>
      </c>
      <c r="E29" s="113" t="s">
        <v>86</v>
      </c>
      <c r="F29" s="113" t="s">
        <v>188</v>
      </c>
      <c r="G29" s="113" t="s">
        <v>189</v>
      </c>
      <c r="H29" s="22">
        <v>24000</v>
      </c>
      <c r="I29" s="22"/>
      <c r="J29" s="22"/>
      <c r="K29" s="22"/>
      <c r="L29" s="22"/>
      <c r="M29" s="22"/>
      <c r="N29" s="22"/>
      <c r="O29" s="22"/>
      <c r="P29" s="22"/>
      <c r="Q29" s="22"/>
      <c r="R29" s="22">
        <v>24000</v>
      </c>
      <c r="S29" s="22">
        <v>4000</v>
      </c>
      <c r="T29" s="22"/>
      <c r="U29" s="22"/>
      <c r="V29" s="22"/>
      <c r="W29" s="22">
        <v>20000</v>
      </c>
    </row>
    <row r="30" ht="31.4" customHeight="1" spans="1:23">
      <c r="A30" s="119" t="s">
        <v>45</v>
      </c>
      <c r="B30" s="114" t="s">
        <v>174</v>
      </c>
      <c r="C30" s="113" t="s">
        <v>175</v>
      </c>
      <c r="D30" s="113" t="s">
        <v>85</v>
      </c>
      <c r="E30" s="113" t="s">
        <v>86</v>
      </c>
      <c r="F30" s="113" t="s">
        <v>190</v>
      </c>
      <c r="G30" s="113" t="s">
        <v>191</v>
      </c>
      <c r="H30" s="22">
        <v>700000</v>
      </c>
      <c r="I30" s="22"/>
      <c r="J30" s="22"/>
      <c r="K30" s="22"/>
      <c r="L30" s="22"/>
      <c r="M30" s="22"/>
      <c r="N30" s="22"/>
      <c r="O30" s="22"/>
      <c r="P30" s="22"/>
      <c r="Q30" s="22"/>
      <c r="R30" s="22">
        <v>700000</v>
      </c>
      <c r="S30" s="22"/>
      <c r="T30" s="22"/>
      <c r="U30" s="22"/>
      <c r="V30" s="22"/>
      <c r="W30" s="22">
        <v>700000</v>
      </c>
    </row>
    <row r="31" ht="31.4" customHeight="1" spans="1:23">
      <c r="A31" s="119" t="s">
        <v>45</v>
      </c>
      <c r="B31" s="114" t="s">
        <v>174</v>
      </c>
      <c r="C31" s="113" t="s">
        <v>175</v>
      </c>
      <c r="D31" s="113" t="s">
        <v>85</v>
      </c>
      <c r="E31" s="113" t="s">
        <v>86</v>
      </c>
      <c r="F31" s="113" t="s">
        <v>192</v>
      </c>
      <c r="G31" s="113" t="s">
        <v>193</v>
      </c>
      <c r="H31" s="22">
        <v>110000</v>
      </c>
      <c r="I31" s="22"/>
      <c r="J31" s="22"/>
      <c r="K31" s="22"/>
      <c r="L31" s="22"/>
      <c r="M31" s="22"/>
      <c r="N31" s="22"/>
      <c r="O31" s="22"/>
      <c r="P31" s="22"/>
      <c r="Q31" s="22"/>
      <c r="R31" s="22">
        <v>110000</v>
      </c>
      <c r="S31" s="22">
        <v>50000</v>
      </c>
      <c r="T31" s="22"/>
      <c r="U31" s="22"/>
      <c r="V31" s="22"/>
      <c r="W31" s="22">
        <v>60000</v>
      </c>
    </row>
    <row r="32" ht="31.4" customHeight="1" spans="1:23">
      <c r="A32" s="119" t="s">
        <v>45</v>
      </c>
      <c r="B32" s="114" t="s">
        <v>174</v>
      </c>
      <c r="C32" s="113" t="s">
        <v>175</v>
      </c>
      <c r="D32" s="113" t="s">
        <v>85</v>
      </c>
      <c r="E32" s="113" t="s">
        <v>86</v>
      </c>
      <c r="F32" s="113" t="s">
        <v>194</v>
      </c>
      <c r="G32" s="113" t="s">
        <v>195</v>
      </c>
      <c r="H32" s="22">
        <v>300000</v>
      </c>
      <c r="I32" s="22"/>
      <c r="J32" s="22"/>
      <c r="K32" s="22"/>
      <c r="L32" s="22"/>
      <c r="M32" s="22"/>
      <c r="N32" s="22"/>
      <c r="O32" s="22"/>
      <c r="P32" s="22"/>
      <c r="Q32" s="22"/>
      <c r="R32" s="22">
        <v>300000</v>
      </c>
      <c r="S32" s="22"/>
      <c r="T32" s="22"/>
      <c r="U32" s="22"/>
      <c r="V32" s="22"/>
      <c r="W32" s="22">
        <v>300000</v>
      </c>
    </row>
    <row r="33" ht="31.4" customHeight="1" spans="1:23">
      <c r="A33" s="119" t="s">
        <v>45</v>
      </c>
      <c r="B33" s="114" t="s">
        <v>174</v>
      </c>
      <c r="C33" s="113" t="s">
        <v>175</v>
      </c>
      <c r="D33" s="113" t="s">
        <v>85</v>
      </c>
      <c r="E33" s="113" t="s">
        <v>86</v>
      </c>
      <c r="F33" s="113" t="s">
        <v>196</v>
      </c>
      <c r="G33" s="113" t="s">
        <v>197</v>
      </c>
      <c r="H33" s="22">
        <v>24000</v>
      </c>
      <c r="I33" s="22"/>
      <c r="J33" s="22"/>
      <c r="K33" s="22"/>
      <c r="L33" s="22"/>
      <c r="M33" s="22"/>
      <c r="N33" s="22"/>
      <c r="O33" s="22"/>
      <c r="P33" s="22"/>
      <c r="Q33" s="22"/>
      <c r="R33" s="22">
        <v>24000</v>
      </c>
      <c r="S33" s="22">
        <v>2000</v>
      </c>
      <c r="T33" s="22"/>
      <c r="U33" s="22"/>
      <c r="V33" s="22"/>
      <c r="W33" s="22">
        <v>22000</v>
      </c>
    </row>
    <row r="34" ht="31.4" customHeight="1" spans="1:23">
      <c r="A34" s="119" t="s">
        <v>45</v>
      </c>
      <c r="B34" s="114" t="s">
        <v>174</v>
      </c>
      <c r="C34" s="113" t="s">
        <v>175</v>
      </c>
      <c r="D34" s="113" t="s">
        <v>85</v>
      </c>
      <c r="E34" s="113" t="s">
        <v>86</v>
      </c>
      <c r="F34" s="113" t="s">
        <v>198</v>
      </c>
      <c r="G34" s="113" t="s">
        <v>199</v>
      </c>
      <c r="H34" s="22">
        <v>18000</v>
      </c>
      <c r="I34" s="22"/>
      <c r="J34" s="22"/>
      <c r="K34" s="22"/>
      <c r="L34" s="22"/>
      <c r="M34" s="22"/>
      <c r="N34" s="22"/>
      <c r="O34" s="22"/>
      <c r="P34" s="22"/>
      <c r="Q34" s="22"/>
      <c r="R34" s="22">
        <v>18000</v>
      </c>
      <c r="S34" s="22">
        <v>10000</v>
      </c>
      <c r="T34" s="22"/>
      <c r="U34" s="22"/>
      <c r="V34" s="22"/>
      <c r="W34" s="22">
        <v>8000</v>
      </c>
    </row>
    <row r="35" ht="31.4" customHeight="1" spans="1:23">
      <c r="A35" s="119" t="s">
        <v>45</v>
      </c>
      <c r="B35" s="114" t="s">
        <v>174</v>
      </c>
      <c r="C35" s="113" t="s">
        <v>175</v>
      </c>
      <c r="D35" s="113" t="s">
        <v>85</v>
      </c>
      <c r="E35" s="113" t="s">
        <v>86</v>
      </c>
      <c r="F35" s="113" t="s">
        <v>200</v>
      </c>
      <c r="G35" s="113" t="s">
        <v>201</v>
      </c>
      <c r="H35" s="22">
        <v>621000</v>
      </c>
      <c r="I35" s="22"/>
      <c r="J35" s="22"/>
      <c r="K35" s="22"/>
      <c r="L35" s="22"/>
      <c r="M35" s="22"/>
      <c r="N35" s="22"/>
      <c r="O35" s="22"/>
      <c r="P35" s="22"/>
      <c r="Q35" s="22"/>
      <c r="R35" s="22">
        <v>621000</v>
      </c>
      <c r="S35" s="22">
        <v>471000</v>
      </c>
      <c r="T35" s="22"/>
      <c r="U35" s="22"/>
      <c r="V35" s="22"/>
      <c r="W35" s="22">
        <v>150000</v>
      </c>
    </row>
    <row r="36" ht="31.4" customHeight="1" spans="1:23">
      <c r="A36" s="119" t="s">
        <v>45</v>
      </c>
      <c r="B36" s="114" t="s">
        <v>174</v>
      </c>
      <c r="C36" s="113" t="s">
        <v>175</v>
      </c>
      <c r="D36" s="113" t="s">
        <v>85</v>
      </c>
      <c r="E36" s="113" t="s">
        <v>86</v>
      </c>
      <c r="F36" s="113" t="s">
        <v>202</v>
      </c>
      <c r="G36" s="113" t="s">
        <v>203</v>
      </c>
      <c r="H36" s="22">
        <v>4000</v>
      </c>
      <c r="I36" s="22"/>
      <c r="J36" s="22"/>
      <c r="K36" s="22"/>
      <c r="L36" s="22"/>
      <c r="M36" s="22"/>
      <c r="N36" s="22"/>
      <c r="O36" s="22"/>
      <c r="P36" s="22"/>
      <c r="Q36" s="22"/>
      <c r="R36" s="22">
        <v>4000</v>
      </c>
      <c r="S36" s="22">
        <v>4000</v>
      </c>
      <c r="T36" s="22"/>
      <c r="U36" s="22"/>
      <c r="V36" s="22"/>
      <c r="W36" s="22"/>
    </row>
    <row r="37" ht="31.4" customHeight="1" spans="1:23">
      <c r="A37" s="119" t="s">
        <v>45</v>
      </c>
      <c r="B37" s="114" t="s">
        <v>174</v>
      </c>
      <c r="C37" s="113" t="s">
        <v>175</v>
      </c>
      <c r="D37" s="113" t="s">
        <v>85</v>
      </c>
      <c r="E37" s="113" t="s">
        <v>86</v>
      </c>
      <c r="F37" s="113" t="s">
        <v>204</v>
      </c>
      <c r="G37" s="113" t="s">
        <v>205</v>
      </c>
      <c r="H37" s="22">
        <v>1970000</v>
      </c>
      <c r="I37" s="22"/>
      <c r="J37" s="22"/>
      <c r="K37" s="22"/>
      <c r="L37" s="22"/>
      <c r="M37" s="22"/>
      <c r="N37" s="22"/>
      <c r="O37" s="22"/>
      <c r="P37" s="22"/>
      <c r="Q37" s="22"/>
      <c r="R37" s="22">
        <v>1970000</v>
      </c>
      <c r="S37" s="22"/>
      <c r="T37" s="22"/>
      <c r="U37" s="22"/>
      <c r="V37" s="22"/>
      <c r="W37" s="22">
        <v>1970000</v>
      </c>
    </row>
    <row r="38" ht="31.4" customHeight="1" spans="1:23">
      <c r="A38" s="119" t="s">
        <v>45</v>
      </c>
      <c r="B38" s="114" t="s">
        <v>174</v>
      </c>
      <c r="C38" s="113" t="s">
        <v>175</v>
      </c>
      <c r="D38" s="113" t="s">
        <v>85</v>
      </c>
      <c r="E38" s="113" t="s">
        <v>86</v>
      </c>
      <c r="F38" s="113" t="s">
        <v>176</v>
      </c>
      <c r="G38" s="113" t="s">
        <v>177</v>
      </c>
      <c r="H38" s="22">
        <v>1377640</v>
      </c>
      <c r="I38" s="22">
        <v>80000</v>
      </c>
      <c r="J38" s="22">
        <v>20000</v>
      </c>
      <c r="K38" s="22"/>
      <c r="L38" s="22">
        <v>60000</v>
      </c>
      <c r="M38" s="22"/>
      <c r="N38" s="22"/>
      <c r="O38" s="22"/>
      <c r="P38" s="22"/>
      <c r="Q38" s="22"/>
      <c r="R38" s="22">
        <v>1297640</v>
      </c>
      <c r="S38" s="22"/>
      <c r="T38" s="22"/>
      <c r="U38" s="22"/>
      <c r="V38" s="22"/>
      <c r="W38" s="22">
        <v>1297640</v>
      </c>
    </row>
    <row r="39" ht="31.4" customHeight="1" spans="1:23">
      <c r="A39" s="119" t="s">
        <v>45</v>
      </c>
      <c r="B39" s="114" t="s">
        <v>174</v>
      </c>
      <c r="C39" s="113" t="s">
        <v>175</v>
      </c>
      <c r="D39" s="113" t="s">
        <v>85</v>
      </c>
      <c r="E39" s="113" t="s">
        <v>86</v>
      </c>
      <c r="F39" s="113" t="s">
        <v>206</v>
      </c>
      <c r="G39" s="113" t="s">
        <v>207</v>
      </c>
      <c r="H39" s="22">
        <v>82000</v>
      </c>
      <c r="I39" s="22"/>
      <c r="J39" s="22"/>
      <c r="K39" s="22"/>
      <c r="L39" s="22"/>
      <c r="M39" s="22"/>
      <c r="N39" s="22"/>
      <c r="O39" s="22"/>
      <c r="P39" s="22"/>
      <c r="Q39" s="22"/>
      <c r="R39" s="22">
        <v>82000</v>
      </c>
      <c r="S39" s="22"/>
      <c r="T39" s="22"/>
      <c r="U39" s="22"/>
      <c r="V39" s="22"/>
      <c r="W39" s="22">
        <v>82000</v>
      </c>
    </row>
    <row r="40" ht="31.4" customHeight="1" spans="1:23">
      <c r="A40" s="119" t="s">
        <v>45</v>
      </c>
      <c r="B40" s="114" t="s">
        <v>174</v>
      </c>
      <c r="C40" s="113" t="s">
        <v>175</v>
      </c>
      <c r="D40" s="113" t="s">
        <v>85</v>
      </c>
      <c r="E40" s="113" t="s">
        <v>86</v>
      </c>
      <c r="F40" s="113" t="s">
        <v>208</v>
      </c>
      <c r="G40" s="113" t="s">
        <v>209</v>
      </c>
      <c r="H40" s="22">
        <v>720000</v>
      </c>
      <c r="I40" s="22"/>
      <c r="J40" s="22"/>
      <c r="K40" s="22"/>
      <c r="L40" s="22"/>
      <c r="M40" s="22"/>
      <c r="N40" s="22"/>
      <c r="O40" s="22"/>
      <c r="P40" s="22"/>
      <c r="Q40" s="22"/>
      <c r="R40" s="22">
        <v>720000</v>
      </c>
      <c r="S40" s="22"/>
      <c r="T40" s="22"/>
      <c r="U40" s="22"/>
      <c r="V40" s="22"/>
      <c r="W40" s="22">
        <v>720000</v>
      </c>
    </row>
    <row r="41" ht="31.4" customHeight="1" spans="1:23">
      <c r="A41" s="119" t="s">
        <v>45</v>
      </c>
      <c r="B41" s="114" t="s">
        <v>210</v>
      </c>
      <c r="C41" s="113" t="s">
        <v>211</v>
      </c>
      <c r="D41" s="113" t="s">
        <v>85</v>
      </c>
      <c r="E41" s="113" t="s">
        <v>86</v>
      </c>
      <c r="F41" s="113" t="s">
        <v>212</v>
      </c>
      <c r="G41" s="113" t="s">
        <v>213</v>
      </c>
      <c r="H41" s="22">
        <v>62000</v>
      </c>
      <c r="I41" s="22"/>
      <c r="J41" s="22"/>
      <c r="K41" s="22"/>
      <c r="L41" s="22"/>
      <c r="M41" s="22"/>
      <c r="N41" s="22"/>
      <c r="O41" s="22"/>
      <c r="P41" s="22"/>
      <c r="Q41" s="22"/>
      <c r="R41" s="22">
        <v>62000</v>
      </c>
      <c r="S41" s="22"/>
      <c r="T41" s="22"/>
      <c r="U41" s="22"/>
      <c r="V41" s="22"/>
      <c r="W41" s="22">
        <v>62000</v>
      </c>
    </row>
    <row r="42" ht="18.75" customHeight="1" spans="1:23">
      <c r="A42" s="31" t="s">
        <v>93</v>
      </c>
      <c r="B42" s="32"/>
      <c r="C42" s="32"/>
      <c r="D42" s="32"/>
      <c r="E42" s="32"/>
      <c r="F42" s="32"/>
      <c r="G42" s="33"/>
      <c r="H42" s="22">
        <v>24624870</v>
      </c>
      <c r="I42" s="22">
        <v>8692030</v>
      </c>
      <c r="J42" s="22">
        <v>2173007.5</v>
      </c>
      <c r="K42" s="22"/>
      <c r="L42" s="22">
        <v>6519022.5</v>
      </c>
      <c r="M42" s="22"/>
      <c r="N42" s="22"/>
      <c r="O42" s="22"/>
      <c r="P42" s="22"/>
      <c r="Q42" s="22"/>
      <c r="R42" s="22">
        <v>15932840</v>
      </c>
      <c r="S42" s="22">
        <v>700000</v>
      </c>
      <c r="T42" s="22"/>
      <c r="U42" s="22"/>
      <c r="V42" s="22"/>
      <c r="W42" s="22">
        <v>15232840</v>
      </c>
    </row>
  </sheetData>
  <mergeCells count="30">
    <mergeCell ref="A2:W2"/>
    <mergeCell ref="A3:G3"/>
    <mergeCell ref="H4:W4"/>
    <mergeCell ref="I5:M5"/>
    <mergeCell ref="N5:P5"/>
    <mergeCell ref="R5:W5"/>
    <mergeCell ref="A42:G42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pageSetup paperSize="9" scale="34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"/>
  <sheetViews>
    <sheetView showZeros="0" view="pageBreakPreview" zoomScaleNormal="100" workbookViewId="0">
      <selection activeCell="F23" sqref="F23"/>
    </sheetView>
  </sheetViews>
  <sheetFormatPr defaultColWidth="9.14166666666667" defaultRowHeight="14.25" customHeight="1"/>
  <cols>
    <col min="1" max="1" width="14.575" customWidth="1"/>
    <col min="2" max="2" width="13.75" customWidth="1"/>
    <col min="3" max="12" width="8.25" customWidth="1"/>
    <col min="13" max="21" width="9.375" customWidth="1"/>
    <col min="22" max="22" width="11" customWidth="1"/>
    <col min="23" max="23" width="8.875" customWidth="1"/>
  </cols>
  <sheetData>
    <row r="1" ht="13.5" customHeight="1" spans="1:23">
      <c r="E1" s="1"/>
      <c r="F1" s="1"/>
      <c r="G1" s="1"/>
      <c r="H1" s="1"/>
      <c r="U1" s="109"/>
      <c r="W1" s="57" t="s">
        <v>214</v>
      </c>
    </row>
    <row r="2" ht="27.75" customHeight="1" spans="1:23">
      <c r="A2" s="27" t="s">
        <v>215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"单位名称："&amp;"云南省有色地质局地质研究所"</f>
        <v>单位名称：云南省有色地质局地质研究所</v>
      </c>
      <c r="B3" s="110" t="str">
        <f t="shared" si="0"/>
        <v>单位名称：云南省有色地质局地质研究所</v>
      </c>
      <c r="C3" s="110"/>
      <c r="D3" s="110"/>
      <c r="E3" s="110"/>
      <c r="F3" s="110"/>
      <c r="G3" s="110"/>
      <c r="H3" s="110"/>
      <c r="I3" s="110"/>
      <c r="J3" s="6"/>
      <c r="K3" s="6"/>
      <c r="L3" s="6"/>
      <c r="M3" s="6"/>
      <c r="N3" s="6"/>
      <c r="O3" s="6"/>
      <c r="P3" s="6"/>
      <c r="Q3" s="6"/>
      <c r="U3" s="109"/>
      <c r="W3" s="106" t="s">
        <v>118</v>
      </c>
    </row>
    <row r="4" ht="21.75" customHeight="1" spans="1:23">
      <c r="A4" s="8" t="s">
        <v>216</v>
      </c>
      <c r="B4" s="8" t="s">
        <v>129</v>
      </c>
      <c r="C4" s="8" t="s">
        <v>130</v>
      </c>
      <c r="D4" s="8" t="s">
        <v>217</v>
      </c>
      <c r="E4" s="9" t="s">
        <v>131</v>
      </c>
      <c r="F4" s="9" t="s">
        <v>132</v>
      </c>
      <c r="G4" s="9" t="s">
        <v>133</v>
      </c>
      <c r="H4" s="9" t="s">
        <v>134</v>
      </c>
      <c r="I4" s="64" t="s">
        <v>30</v>
      </c>
      <c r="J4" s="64" t="s">
        <v>218</v>
      </c>
      <c r="K4" s="64"/>
      <c r="L4" s="64"/>
      <c r="M4" s="64"/>
      <c r="N4" s="111" t="s">
        <v>136</v>
      </c>
      <c r="O4" s="111"/>
      <c r="P4" s="111"/>
      <c r="Q4" s="9" t="s">
        <v>36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4"/>
      <c r="J5" s="49" t="s">
        <v>33</v>
      </c>
      <c r="K5" s="49"/>
      <c r="L5" s="49" t="s">
        <v>34</v>
      </c>
      <c r="M5" s="49" t="s">
        <v>35</v>
      </c>
      <c r="N5" s="112" t="s">
        <v>33</v>
      </c>
      <c r="O5" s="112" t="s">
        <v>34</v>
      </c>
      <c r="P5" s="112" t="s">
        <v>35</v>
      </c>
      <c r="Q5" s="14"/>
      <c r="R5" s="9" t="s">
        <v>32</v>
      </c>
      <c r="S5" s="9" t="s">
        <v>43</v>
      </c>
      <c r="T5" s="9" t="s">
        <v>142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4"/>
      <c r="J6" s="49" t="s">
        <v>32</v>
      </c>
      <c r="K6" s="49" t="s">
        <v>219</v>
      </c>
      <c r="L6" s="49"/>
      <c r="M6" s="49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13"/>
      <c r="B8" s="114"/>
      <c r="C8" s="113"/>
      <c r="D8" s="113"/>
      <c r="E8" s="113"/>
      <c r="F8" s="113"/>
      <c r="G8" s="113"/>
      <c r="H8" s="113"/>
      <c r="I8" s="115"/>
      <c r="J8" s="115"/>
      <c r="K8" s="115"/>
      <c r="L8" s="115"/>
      <c r="M8" s="115"/>
      <c r="N8" s="115"/>
      <c r="O8" s="115"/>
      <c r="P8" s="115"/>
      <c r="Q8" s="115"/>
      <c r="R8" s="115"/>
      <c r="S8" s="115"/>
      <c r="T8" s="115"/>
      <c r="U8" s="90"/>
      <c r="V8" s="115"/>
      <c r="W8" s="115"/>
    </row>
    <row r="9" ht="32.9" customHeight="1" spans="1:23">
      <c r="A9" s="113"/>
      <c r="B9" s="114"/>
      <c r="C9" s="113"/>
      <c r="D9" s="113"/>
      <c r="E9" s="113"/>
      <c r="F9" s="113"/>
      <c r="G9" s="113"/>
      <c r="H9" s="113"/>
      <c r="I9" s="115"/>
      <c r="J9" s="115"/>
      <c r="K9" s="115"/>
      <c r="L9" s="115"/>
      <c r="M9" s="115"/>
      <c r="N9" s="115"/>
      <c r="O9" s="115"/>
      <c r="P9" s="115"/>
      <c r="Q9" s="115"/>
      <c r="R9" s="115"/>
      <c r="S9" s="115"/>
      <c r="T9" s="115"/>
      <c r="U9" s="90"/>
      <c r="V9" s="115"/>
      <c r="W9" s="115"/>
    </row>
    <row r="10" ht="18.75" customHeight="1" spans="1:23">
      <c r="A10" s="31" t="s">
        <v>93</v>
      </c>
      <c r="B10" s="32"/>
      <c r="C10" s="32"/>
      <c r="D10" s="32"/>
      <c r="E10" s="32"/>
      <c r="F10" s="32"/>
      <c r="G10" s="32"/>
      <c r="H10" s="33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90"/>
      <c r="V10" s="115"/>
      <c r="W10" s="115"/>
    </row>
    <row r="11" ht="40" customHeight="1" spans="1:23">
      <c r="A11" s="26" t="s">
        <v>220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</row>
  </sheetData>
  <mergeCells count="29">
    <mergeCell ref="A2:W2"/>
    <mergeCell ref="A3:I3"/>
    <mergeCell ref="J4:M4"/>
    <mergeCell ref="N4:P4"/>
    <mergeCell ref="R4:W4"/>
    <mergeCell ref="J5:K5"/>
    <mergeCell ref="A10:H10"/>
    <mergeCell ref="A11:W1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pageSetup paperSize="9" scale="6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9"/>
  <sheetViews>
    <sheetView showZeros="0" view="pageBreakPreview" zoomScaleNormal="100" workbookViewId="0">
      <selection activeCell="K7" sqref="K7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19.625" customWidth="1"/>
  </cols>
  <sheetData>
    <row r="1" customHeight="1" spans="1:10">
      <c r="J1" s="46" t="s">
        <v>221</v>
      </c>
    </row>
    <row r="2" ht="28.5" customHeight="1" spans="1:10">
      <c r="A2" s="47" t="s">
        <v>222</v>
      </c>
      <c r="B2" s="27"/>
      <c r="C2" s="27"/>
      <c r="D2" s="27"/>
      <c r="E2" s="27"/>
      <c r="F2" s="48"/>
      <c r="G2" s="27"/>
      <c r="H2" s="48"/>
      <c r="I2" s="48"/>
      <c r="J2" s="27"/>
    </row>
    <row r="3" ht="15" customHeight="1" spans="1:10">
      <c r="A3" s="4" t="str">
        <f>"单位名称："&amp;"云南省有色地质局地质研究所"</f>
        <v>单位名称：云南省有色地质局地质研究所</v>
      </c>
    </row>
    <row r="4" ht="14.25" customHeight="1" spans="1:10">
      <c r="A4" s="49" t="s">
        <v>223</v>
      </c>
      <c r="B4" s="49" t="s">
        <v>224</v>
      </c>
      <c r="C4" s="49" t="s">
        <v>225</v>
      </c>
      <c r="D4" s="49" t="s">
        <v>226</v>
      </c>
      <c r="E4" s="49" t="s">
        <v>227</v>
      </c>
      <c r="F4" s="50" t="s">
        <v>228</v>
      </c>
      <c r="G4" s="49" t="s">
        <v>229</v>
      </c>
      <c r="H4" s="50" t="s">
        <v>230</v>
      </c>
      <c r="I4" s="50" t="s">
        <v>231</v>
      </c>
      <c r="J4" s="49" t="s">
        <v>232</v>
      </c>
    </row>
    <row r="5" ht="14.25" customHeight="1" spans="1:10">
      <c r="A5" s="49">
        <v>1</v>
      </c>
      <c r="B5" s="49">
        <v>2</v>
      </c>
      <c r="C5" s="49">
        <v>3</v>
      </c>
      <c r="D5" s="49">
        <v>4</v>
      </c>
      <c r="E5" s="49">
        <v>5</v>
      </c>
      <c r="F5" s="50">
        <v>6</v>
      </c>
      <c r="G5" s="49">
        <v>7</v>
      </c>
      <c r="H5" s="50">
        <v>8</v>
      </c>
      <c r="I5" s="50">
        <v>9</v>
      </c>
      <c r="J5" s="49">
        <v>10</v>
      </c>
    </row>
    <row r="6" ht="17.3" customHeight="1" spans="1:10">
      <c r="A6" s="51"/>
      <c r="B6" s="52"/>
      <c r="C6" s="52"/>
      <c r="D6" s="52"/>
      <c r="E6" s="53"/>
      <c r="F6" s="54"/>
      <c r="G6" s="53"/>
      <c r="H6" s="54"/>
      <c r="I6" s="54"/>
      <c r="J6" s="53"/>
    </row>
    <row r="7" ht="47.3" customHeight="1" spans="1:10">
      <c r="A7" s="51"/>
      <c r="B7" s="55"/>
      <c r="C7" s="55"/>
      <c r="D7" s="55"/>
      <c r="E7" s="51"/>
      <c r="F7" s="55"/>
      <c r="G7" s="51"/>
      <c r="H7" s="55"/>
      <c r="I7" s="55"/>
      <c r="J7" s="56"/>
    </row>
    <row r="8" ht="42" customHeight="1" spans="1:10">
      <c r="A8" s="26" t="s">
        <v>233</v>
      </c>
      <c r="B8" s="26"/>
      <c r="C8" s="26"/>
      <c r="D8" s="26"/>
      <c r="E8" s="26"/>
      <c r="F8" s="26"/>
      <c r="G8" s="26"/>
      <c r="H8" s="26"/>
      <c r="I8" s="26"/>
      <c r="J8" s="26"/>
    </row>
    <row r="9" ht="1" customHeight="1"/>
  </sheetData>
  <mergeCells count="3">
    <mergeCell ref="A2:J2"/>
    <mergeCell ref="A3:H3"/>
    <mergeCell ref="A8:J8"/>
  </mergeCells>
  <pageMargins left="0.75" right="0.75" top="1" bottom="1" header="0.5" footer="0.5"/>
  <pageSetup paperSize="9" scale="7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view="pageBreakPreview" zoomScaleNormal="100" workbookViewId="0">
      <selection activeCell="F17" sqref="F17"/>
    </sheetView>
  </sheetViews>
  <sheetFormatPr defaultColWidth="9.14166666666667" defaultRowHeight="14.25" customHeight="1" outlineLevelCol="5"/>
  <cols>
    <col min="1" max="1" width="31.75" customWidth="1"/>
    <col min="2" max="6" width="22.875" customWidth="1"/>
  </cols>
  <sheetData>
    <row r="1" ht="15.75" customHeight="1" spans="1:6">
      <c r="F1" s="57" t="s">
        <v>234</v>
      </c>
    </row>
    <row r="2" ht="28.5" customHeight="1" spans="1:6">
      <c r="A2" s="27" t="s">
        <v>235</v>
      </c>
      <c r="B2" s="27"/>
      <c r="C2" s="27"/>
      <c r="D2" s="27"/>
      <c r="E2" s="27"/>
      <c r="F2" s="27"/>
    </row>
    <row r="3" ht="15" customHeight="1" spans="1:6">
      <c r="A3" s="104" t="str">
        <f>"单位名称："&amp;"云南省有色地质局地质研究所"</f>
        <v>单位名称：云南省有色地质局地质研究所</v>
      </c>
      <c r="B3" s="105"/>
      <c r="C3" s="105"/>
      <c r="D3" s="60"/>
      <c r="E3" s="60"/>
      <c r="F3" s="106" t="s">
        <v>2</v>
      </c>
    </row>
    <row r="4" ht="18.75" customHeight="1" spans="1:6">
      <c r="A4" s="9" t="s">
        <v>128</v>
      </c>
      <c r="B4" s="9" t="s">
        <v>49</v>
      </c>
      <c r="C4" s="9" t="s">
        <v>50</v>
      </c>
      <c r="D4" s="15" t="s">
        <v>236</v>
      </c>
      <c r="E4" s="64"/>
      <c r="F4" s="64"/>
    </row>
    <row r="5" ht="30" customHeight="1" spans="1:6">
      <c r="A5" s="18"/>
      <c r="B5" s="18"/>
      <c r="C5" s="18"/>
      <c r="D5" s="15" t="s">
        <v>30</v>
      </c>
      <c r="E5" s="64" t="s">
        <v>58</v>
      </c>
      <c r="F5" s="64" t="s">
        <v>59</v>
      </c>
    </row>
    <row r="6" ht="16.5" customHeight="1" spans="1:6">
      <c r="A6" s="64">
        <v>1</v>
      </c>
      <c r="B6" s="64">
        <v>2</v>
      </c>
      <c r="C6" s="64">
        <v>3</v>
      </c>
      <c r="D6" s="64">
        <v>4</v>
      </c>
      <c r="E6" s="64">
        <v>5</v>
      </c>
      <c r="F6" s="64">
        <v>6</v>
      </c>
    </row>
    <row r="7" ht="20.25" customHeight="1" spans="1:6">
      <c r="A7" s="30"/>
      <c r="B7" s="30"/>
      <c r="C7" s="30"/>
      <c r="D7" s="22"/>
      <c r="E7" s="22"/>
      <c r="F7" s="22"/>
    </row>
    <row r="8" ht="17.25" customHeight="1" spans="1:6">
      <c r="A8" s="107" t="s">
        <v>93</v>
      </c>
      <c r="B8" s="108"/>
      <c r="C8" s="108" t="s">
        <v>93</v>
      </c>
      <c r="D8" s="22"/>
      <c r="E8" s="22"/>
      <c r="F8" s="22"/>
    </row>
    <row r="9" ht="34" customHeight="1" spans="1:6">
      <c r="A9" s="26" t="s">
        <v>237</v>
      </c>
      <c r="B9" s="26"/>
      <c r="C9" s="26"/>
      <c r="D9" s="26"/>
      <c r="E9" s="26"/>
      <c r="F9" s="26"/>
    </row>
  </sheetData>
  <mergeCells count="7">
    <mergeCell ref="A2:F2"/>
    <mergeCell ref="D4:F4"/>
    <mergeCell ref="A8:C8"/>
    <mergeCell ref="A9:F9"/>
    <mergeCell ref="A4:A5"/>
    <mergeCell ref="B4:B5"/>
    <mergeCell ref="C4:C5"/>
  </mergeCells>
  <pageMargins left="0.75" right="0.75" top="1" bottom="1" header="0.5" footer="0.5"/>
  <pageSetup paperSize="9" scale="9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24"/>
  <sheetViews>
    <sheetView showZeros="0" view="pageBreakPreview" zoomScaleNormal="100" workbookViewId="0">
      <selection activeCell="O11" sqref="O11"/>
    </sheetView>
  </sheetViews>
  <sheetFormatPr defaultColWidth="9.14166666666667" defaultRowHeight="14.25" customHeight="1"/>
  <cols>
    <col min="1" max="1" width="25.625" customWidth="1"/>
    <col min="2" max="2" width="21.7083333333333" customWidth="1"/>
    <col min="3" max="3" width="30.375" customWidth="1"/>
    <col min="4" max="4" width="7.70833333333333" customWidth="1"/>
    <col min="5" max="5" width="10.2833333333333" customWidth="1"/>
    <col min="6" max="7" width="14.7416666666667" customWidth="1"/>
    <col min="8" max="11" width="8.625" customWidth="1"/>
    <col min="12" max="12" width="12.575" customWidth="1"/>
    <col min="13" max="16" width="9" customWidth="1"/>
    <col min="17" max="17" width="10.425" customWidth="1"/>
  </cols>
  <sheetData>
    <row r="1" ht="13.5" customHeight="1" spans="1:17">
      <c r="O1" s="46"/>
      <c r="P1" s="46"/>
      <c r="Q1" s="94" t="s">
        <v>238</v>
      </c>
    </row>
    <row r="2" ht="27.75" customHeight="1" spans="1:17">
      <c r="A2" s="58" t="s">
        <v>239</v>
      </c>
      <c r="B2" s="27"/>
      <c r="C2" s="27"/>
      <c r="D2" s="27"/>
      <c r="E2" s="27"/>
      <c r="F2" s="27"/>
      <c r="G2" s="27"/>
      <c r="H2" s="27"/>
      <c r="I2" s="27"/>
      <c r="J2" s="27"/>
      <c r="K2" s="48"/>
      <c r="L2" s="27"/>
      <c r="M2" s="27"/>
      <c r="N2" s="27"/>
      <c r="O2" s="48"/>
      <c r="P2" s="48"/>
      <c r="Q2" s="27"/>
    </row>
    <row r="3" ht="18.75" customHeight="1" spans="1:17">
      <c r="A3" s="95" t="str">
        <f>"单位名称："&amp;"云南省有色地质局地质研究所"</f>
        <v>单位名称：云南省有色地质局地质研究所</v>
      </c>
      <c r="B3" s="6"/>
      <c r="C3" s="6"/>
      <c r="D3" s="6"/>
      <c r="E3" s="6"/>
      <c r="F3" s="6"/>
      <c r="G3" s="6"/>
      <c r="H3" s="6"/>
      <c r="I3" s="6"/>
      <c r="J3" s="6"/>
      <c r="O3" s="63"/>
      <c r="P3" s="63"/>
      <c r="Q3" s="96" t="s">
        <v>118</v>
      </c>
    </row>
    <row r="4" ht="15.75" customHeight="1" spans="1:17">
      <c r="A4" s="9" t="s">
        <v>240</v>
      </c>
      <c r="B4" s="74" t="s">
        <v>241</v>
      </c>
      <c r="C4" s="74" t="s">
        <v>242</v>
      </c>
      <c r="D4" s="74" t="s">
        <v>243</v>
      </c>
      <c r="E4" s="74" t="s">
        <v>244</v>
      </c>
      <c r="F4" s="74" t="s">
        <v>245</v>
      </c>
      <c r="G4" s="75" t="s">
        <v>135</v>
      </c>
      <c r="H4" s="75"/>
      <c r="I4" s="75"/>
      <c r="J4" s="75"/>
      <c r="K4" s="76"/>
      <c r="L4" s="75"/>
      <c r="M4" s="75"/>
      <c r="N4" s="75"/>
      <c r="O4" s="77"/>
      <c r="P4" s="76"/>
      <c r="Q4" s="78"/>
    </row>
    <row r="5" ht="17.25" customHeight="1" spans="1:17">
      <c r="A5" s="14"/>
      <c r="B5" s="79"/>
      <c r="C5" s="79"/>
      <c r="D5" s="79"/>
      <c r="E5" s="79"/>
      <c r="F5" s="79"/>
      <c r="G5" s="79" t="s">
        <v>30</v>
      </c>
      <c r="H5" s="79" t="s">
        <v>33</v>
      </c>
      <c r="I5" s="79" t="s">
        <v>246</v>
      </c>
      <c r="J5" s="79" t="s">
        <v>247</v>
      </c>
      <c r="K5" s="80" t="s">
        <v>248</v>
      </c>
      <c r="L5" s="81" t="s">
        <v>249</v>
      </c>
      <c r="M5" s="81"/>
      <c r="N5" s="81"/>
      <c r="O5" s="82"/>
      <c r="P5" s="83"/>
      <c r="Q5" s="84"/>
    </row>
    <row r="6" ht="54" customHeight="1" spans="1:17">
      <c r="A6" s="17"/>
      <c r="B6" s="84"/>
      <c r="C6" s="84"/>
      <c r="D6" s="84"/>
      <c r="E6" s="84"/>
      <c r="F6" s="84"/>
      <c r="G6" s="84"/>
      <c r="H6" s="84" t="s">
        <v>32</v>
      </c>
      <c r="I6" s="84"/>
      <c r="J6" s="84"/>
      <c r="K6" s="85"/>
      <c r="L6" s="84" t="s">
        <v>32</v>
      </c>
      <c r="M6" s="84" t="s">
        <v>43</v>
      </c>
      <c r="N6" s="84" t="s">
        <v>142</v>
      </c>
      <c r="O6" s="86" t="s">
        <v>39</v>
      </c>
      <c r="P6" s="85" t="s">
        <v>40</v>
      </c>
      <c r="Q6" s="84" t="s">
        <v>41</v>
      </c>
    </row>
    <row r="7" ht="15" customHeight="1" spans="1:17">
      <c r="A7" s="18">
        <v>1</v>
      </c>
      <c r="B7" s="97">
        <v>2</v>
      </c>
      <c r="C7" s="97">
        <v>3</v>
      </c>
      <c r="D7" s="97">
        <v>4</v>
      </c>
      <c r="E7" s="97">
        <v>5</v>
      </c>
      <c r="F7" s="97">
        <v>6</v>
      </c>
      <c r="G7" s="98">
        <v>7</v>
      </c>
      <c r="H7" s="98">
        <v>8</v>
      </c>
      <c r="I7" s="98">
        <v>9</v>
      </c>
      <c r="J7" s="98">
        <v>10</v>
      </c>
      <c r="K7" s="98">
        <v>11</v>
      </c>
      <c r="L7" s="98">
        <v>12</v>
      </c>
      <c r="M7" s="98">
        <v>13</v>
      </c>
      <c r="N7" s="98">
        <v>14</v>
      </c>
      <c r="O7" s="98">
        <v>15</v>
      </c>
      <c r="P7" s="98">
        <v>16</v>
      </c>
      <c r="Q7" s="98">
        <v>17</v>
      </c>
    </row>
    <row r="8" ht="21" customHeight="1" spans="1:17">
      <c r="A8" s="87" t="s">
        <v>45</v>
      </c>
      <c r="B8" s="88"/>
      <c r="C8" s="88"/>
      <c r="D8" s="88"/>
      <c r="E8" s="99"/>
      <c r="F8" s="22">
        <v>792800</v>
      </c>
      <c r="G8" s="22">
        <v>854800</v>
      </c>
      <c r="H8" s="22"/>
      <c r="I8" s="22"/>
      <c r="J8" s="22"/>
      <c r="K8" s="22"/>
      <c r="L8" s="22">
        <v>854800</v>
      </c>
      <c r="M8" s="22"/>
      <c r="N8" s="22"/>
      <c r="O8" s="22"/>
      <c r="P8" s="22"/>
      <c r="Q8" s="22">
        <v>854800</v>
      </c>
    </row>
    <row r="9" ht="21" customHeight="1" spans="1:17">
      <c r="A9" s="100" t="s">
        <v>45</v>
      </c>
      <c r="B9" s="88"/>
      <c r="C9" s="88"/>
      <c r="D9" s="101"/>
      <c r="E9" s="102"/>
      <c r="F9" s="22">
        <v>792800</v>
      </c>
      <c r="G9" s="22">
        <v>854800</v>
      </c>
      <c r="H9" s="22"/>
      <c r="I9" s="22"/>
      <c r="J9" s="22"/>
      <c r="K9" s="22"/>
      <c r="L9" s="22">
        <v>854800</v>
      </c>
      <c r="M9" s="22"/>
      <c r="N9" s="22"/>
      <c r="O9" s="22"/>
      <c r="P9" s="22"/>
      <c r="Q9" s="22">
        <v>854800</v>
      </c>
    </row>
    <row r="10" ht="21" customHeight="1" spans="1:17">
      <c r="A10" s="103" t="s">
        <v>175</v>
      </c>
      <c r="B10" s="88" t="s">
        <v>250</v>
      </c>
      <c r="C10" s="88" t="s">
        <v>251</v>
      </c>
      <c r="D10" s="101" t="s">
        <v>252</v>
      </c>
      <c r="E10" s="102">
        <v>1</v>
      </c>
      <c r="F10" s="22">
        <v>15000</v>
      </c>
      <c r="G10" s="22">
        <v>15000</v>
      </c>
      <c r="H10" s="22"/>
      <c r="I10" s="22"/>
      <c r="J10" s="22"/>
      <c r="K10" s="22"/>
      <c r="L10" s="22">
        <v>15000</v>
      </c>
      <c r="M10" s="22"/>
      <c r="N10" s="22"/>
      <c r="O10" s="22"/>
      <c r="P10" s="22"/>
      <c r="Q10" s="22">
        <v>15000</v>
      </c>
    </row>
    <row r="11" ht="21" customHeight="1" spans="1:17">
      <c r="A11" s="103" t="s">
        <v>175</v>
      </c>
      <c r="B11" s="88" t="s">
        <v>253</v>
      </c>
      <c r="C11" s="88" t="s">
        <v>254</v>
      </c>
      <c r="D11" s="101" t="s">
        <v>252</v>
      </c>
      <c r="E11" s="102">
        <v>1</v>
      </c>
      <c r="F11" s="22">
        <v>4000</v>
      </c>
      <c r="G11" s="22">
        <v>4000</v>
      </c>
      <c r="H11" s="22"/>
      <c r="I11" s="22"/>
      <c r="J11" s="22"/>
      <c r="K11" s="22"/>
      <c r="L11" s="22">
        <v>4000</v>
      </c>
      <c r="M11" s="22"/>
      <c r="N11" s="22"/>
      <c r="O11" s="22"/>
      <c r="P11" s="22"/>
      <c r="Q11" s="22">
        <v>4000</v>
      </c>
    </row>
    <row r="12" ht="21" customHeight="1" spans="1:17">
      <c r="A12" s="103" t="s">
        <v>175</v>
      </c>
      <c r="B12" s="88" t="s">
        <v>255</v>
      </c>
      <c r="C12" s="88" t="s">
        <v>256</v>
      </c>
      <c r="D12" s="101" t="s">
        <v>257</v>
      </c>
      <c r="E12" s="102">
        <v>1</v>
      </c>
      <c r="F12" s="22">
        <v>100000</v>
      </c>
      <c r="G12" s="22">
        <v>100000</v>
      </c>
      <c r="H12" s="22"/>
      <c r="I12" s="22"/>
      <c r="J12" s="22"/>
      <c r="K12" s="22"/>
      <c r="L12" s="22">
        <v>100000</v>
      </c>
      <c r="M12" s="22"/>
      <c r="N12" s="22"/>
      <c r="O12" s="22"/>
      <c r="P12" s="22"/>
      <c r="Q12" s="22">
        <v>100000</v>
      </c>
    </row>
    <row r="13" ht="21" customHeight="1" spans="1:17">
      <c r="A13" s="103" t="s">
        <v>175</v>
      </c>
      <c r="B13" s="88" t="s">
        <v>258</v>
      </c>
      <c r="C13" s="88" t="s">
        <v>259</v>
      </c>
      <c r="D13" s="101" t="s">
        <v>252</v>
      </c>
      <c r="E13" s="102">
        <v>3</v>
      </c>
      <c r="F13" s="22">
        <v>27000</v>
      </c>
      <c r="G13" s="22">
        <v>27000</v>
      </c>
      <c r="H13" s="22"/>
      <c r="I13" s="22"/>
      <c r="J13" s="22"/>
      <c r="K13" s="22"/>
      <c r="L13" s="22">
        <v>27000</v>
      </c>
      <c r="M13" s="22"/>
      <c r="N13" s="22"/>
      <c r="O13" s="22"/>
      <c r="P13" s="22"/>
      <c r="Q13" s="22">
        <v>27000</v>
      </c>
    </row>
    <row r="14" ht="21" customHeight="1" spans="1:17">
      <c r="A14" s="103" t="s">
        <v>175</v>
      </c>
      <c r="B14" s="88" t="s">
        <v>260</v>
      </c>
      <c r="C14" s="88" t="s">
        <v>261</v>
      </c>
      <c r="D14" s="101" t="s">
        <v>262</v>
      </c>
      <c r="E14" s="102">
        <v>60</v>
      </c>
      <c r="F14" s="22">
        <v>10800</v>
      </c>
      <c r="G14" s="22">
        <v>10800</v>
      </c>
      <c r="H14" s="22"/>
      <c r="I14" s="22"/>
      <c r="J14" s="22"/>
      <c r="K14" s="22"/>
      <c r="L14" s="22">
        <v>10800</v>
      </c>
      <c r="M14" s="22"/>
      <c r="N14" s="22"/>
      <c r="O14" s="22"/>
      <c r="P14" s="22"/>
      <c r="Q14" s="22">
        <v>10800</v>
      </c>
    </row>
    <row r="15" ht="21" customHeight="1" spans="1:17">
      <c r="A15" s="103" t="s">
        <v>175</v>
      </c>
      <c r="B15" s="88" t="s">
        <v>263</v>
      </c>
      <c r="C15" s="88" t="s">
        <v>264</v>
      </c>
      <c r="D15" s="101" t="s">
        <v>252</v>
      </c>
      <c r="E15" s="102">
        <v>5</v>
      </c>
      <c r="F15" s="22">
        <v>30000</v>
      </c>
      <c r="G15" s="22">
        <v>30000</v>
      </c>
      <c r="H15" s="22"/>
      <c r="I15" s="22"/>
      <c r="J15" s="22"/>
      <c r="K15" s="22"/>
      <c r="L15" s="22">
        <v>30000</v>
      </c>
      <c r="M15" s="22"/>
      <c r="N15" s="22"/>
      <c r="O15" s="22"/>
      <c r="P15" s="22"/>
      <c r="Q15" s="22">
        <v>30000</v>
      </c>
    </row>
    <row r="16" ht="21" customHeight="1" spans="1:17">
      <c r="A16" s="103" t="s">
        <v>175</v>
      </c>
      <c r="B16" s="88" t="s">
        <v>265</v>
      </c>
      <c r="C16" s="88" t="s">
        <v>266</v>
      </c>
      <c r="D16" s="101" t="s">
        <v>267</v>
      </c>
      <c r="E16" s="102">
        <v>6</v>
      </c>
      <c r="F16" s="22">
        <v>6000</v>
      </c>
      <c r="G16" s="22">
        <v>6000</v>
      </c>
      <c r="H16" s="22"/>
      <c r="I16" s="22"/>
      <c r="J16" s="22"/>
      <c r="K16" s="22"/>
      <c r="L16" s="22">
        <v>6000</v>
      </c>
      <c r="M16" s="22"/>
      <c r="N16" s="22"/>
      <c r="O16" s="22"/>
      <c r="P16" s="22"/>
      <c r="Q16" s="22">
        <v>6000</v>
      </c>
    </row>
    <row r="17" ht="21" customHeight="1" spans="1:17">
      <c r="A17" s="103" t="s">
        <v>175</v>
      </c>
      <c r="B17" s="88" t="s">
        <v>268</v>
      </c>
      <c r="C17" s="88" t="s">
        <v>269</v>
      </c>
      <c r="D17" s="101" t="s">
        <v>257</v>
      </c>
      <c r="E17" s="102">
        <v>1</v>
      </c>
      <c r="F17" s="22">
        <v>150000</v>
      </c>
      <c r="G17" s="22">
        <v>150000</v>
      </c>
      <c r="H17" s="22"/>
      <c r="I17" s="22"/>
      <c r="J17" s="22"/>
      <c r="K17" s="22"/>
      <c r="L17" s="22">
        <v>150000</v>
      </c>
      <c r="M17" s="22"/>
      <c r="N17" s="22"/>
      <c r="O17" s="22"/>
      <c r="P17" s="22"/>
      <c r="Q17" s="22">
        <v>150000</v>
      </c>
    </row>
    <row r="18" ht="21" customHeight="1" spans="1:17">
      <c r="A18" s="103" t="s">
        <v>175</v>
      </c>
      <c r="B18" s="88" t="s">
        <v>270</v>
      </c>
      <c r="C18" s="88" t="s">
        <v>269</v>
      </c>
      <c r="D18" s="101" t="s">
        <v>257</v>
      </c>
      <c r="E18" s="102">
        <v>1</v>
      </c>
      <c r="F18" s="22">
        <v>150000</v>
      </c>
      <c r="G18" s="22">
        <v>150000</v>
      </c>
      <c r="H18" s="22"/>
      <c r="I18" s="22"/>
      <c r="J18" s="22"/>
      <c r="K18" s="22"/>
      <c r="L18" s="22">
        <v>150000</v>
      </c>
      <c r="M18" s="22"/>
      <c r="N18" s="22"/>
      <c r="O18" s="22"/>
      <c r="P18" s="22"/>
      <c r="Q18" s="22">
        <v>150000</v>
      </c>
    </row>
    <row r="19" ht="21" customHeight="1" spans="1:17">
      <c r="A19" s="103" t="s">
        <v>175</v>
      </c>
      <c r="B19" s="88" t="s">
        <v>271</v>
      </c>
      <c r="C19" s="88" t="s">
        <v>269</v>
      </c>
      <c r="D19" s="101" t="s">
        <v>257</v>
      </c>
      <c r="E19" s="102">
        <v>1</v>
      </c>
      <c r="F19" s="22">
        <v>180000</v>
      </c>
      <c r="G19" s="22">
        <v>180000</v>
      </c>
      <c r="H19" s="22"/>
      <c r="I19" s="22"/>
      <c r="J19" s="22"/>
      <c r="K19" s="22"/>
      <c r="L19" s="22">
        <v>180000</v>
      </c>
      <c r="M19" s="22"/>
      <c r="N19" s="22"/>
      <c r="O19" s="22"/>
      <c r="P19" s="22"/>
      <c r="Q19" s="22">
        <v>180000</v>
      </c>
    </row>
    <row r="20" ht="21" customHeight="1" spans="1:17">
      <c r="A20" s="103" t="s">
        <v>175</v>
      </c>
      <c r="B20" s="88" t="s">
        <v>272</v>
      </c>
      <c r="C20" s="88" t="s">
        <v>269</v>
      </c>
      <c r="D20" s="101" t="s">
        <v>257</v>
      </c>
      <c r="E20" s="102">
        <v>1</v>
      </c>
      <c r="F20" s="22">
        <v>120000</v>
      </c>
      <c r="G20" s="22">
        <v>120000</v>
      </c>
      <c r="H20" s="22"/>
      <c r="I20" s="22"/>
      <c r="J20" s="22"/>
      <c r="K20" s="22"/>
      <c r="L20" s="22">
        <v>120000</v>
      </c>
      <c r="M20" s="22"/>
      <c r="N20" s="22"/>
      <c r="O20" s="22"/>
      <c r="P20" s="22"/>
      <c r="Q20" s="22">
        <v>120000</v>
      </c>
    </row>
    <row r="21" ht="21" customHeight="1" spans="1:17">
      <c r="A21" s="103" t="s">
        <v>211</v>
      </c>
      <c r="B21" s="88" t="s">
        <v>273</v>
      </c>
      <c r="C21" s="88" t="s">
        <v>274</v>
      </c>
      <c r="D21" s="101" t="s">
        <v>275</v>
      </c>
      <c r="E21" s="102">
        <v>2</v>
      </c>
      <c r="F21" s="22"/>
      <c r="G21" s="22">
        <v>20000</v>
      </c>
      <c r="H21" s="22"/>
      <c r="I21" s="22"/>
      <c r="J21" s="22"/>
      <c r="K21" s="22"/>
      <c r="L21" s="22">
        <v>20000</v>
      </c>
      <c r="M21" s="22"/>
      <c r="N21" s="22"/>
      <c r="O21" s="22"/>
      <c r="P21" s="22"/>
      <c r="Q21" s="22">
        <v>20000</v>
      </c>
    </row>
    <row r="22" ht="21" customHeight="1" spans="1:17">
      <c r="A22" s="103" t="s">
        <v>211</v>
      </c>
      <c r="B22" s="88" t="s">
        <v>276</v>
      </c>
      <c r="C22" s="88" t="s">
        <v>277</v>
      </c>
      <c r="D22" s="101" t="s">
        <v>257</v>
      </c>
      <c r="E22" s="102">
        <v>1</v>
      </c>
      <c r="F22" s="22"/>
      <c r="G22" s="22">
        <v>27000</v>
      </c>
      <c r="H22" s="22"/>
      <c r="I22" s="22"/>
      <c r="J22" s="22"/>
      <c r="K22" s="22"/>
      <c r="L22" s="22">
        <v>27000</v>
      </c>
      <c r="M22" s="22"/>
      <c r="N22" s="22"/>
      <c r="O22" s="22"/>
      <c r="P22" s="22"/>
      <c r="Q22" s="22">
        <v>27000</v>
      </c>
    </row>
    <row r="23" ht="21" customHeight="1" spans="1:17">
      <c r="A23" s="103" t="s">
        <v>211</v>
      </c>
      <c r="B23" s="88" t="s">
        <v>278</v>
      </c>
      <c r="C23" s="88" t="s">
        <v>279</v>
      </c>
      <c r="D23" s="101" t="s">
        <v>257</v>
      </c>
      <c r="E23" s="102">
        <v>1</v>
      </c>
      <c r="F23" s="22"/>
      <c r="G23" s="22">
        <v>15000</v>
      </c>
      <c r="H23" s="22"/>
      <c r="I23" s="22"/>
      <c r="J23" s="22"/>
      <c r="K23" s="22"/>
      <c r="L23" s="22">
        <v>15000</v>
      </c>
      <c r="M23" s="22"/>
      <c r="N23" s="22"/>
      <c r="O23" s="22"/>
      <c r="P23" s="22"/>
      <c r="Q23" s="22">
        <v>15000</v>
      </c>
    </row>
    <row r="24" ht="21" customHeight="1" spans="1:17">
      <c r="A24" s="91" t="s">
        <v>93</v>
      </c>
      <c r="B24" s="92"/>
      <c r="C24" s="92"/>
      <c r="D24" s="92"/>
      <c r="E24" s="99"/>
      <c r="F24" s="22">
        <v>792800</v>
      </c>
      <c r="G24" s="22">
        <v>854800</v>
      </c>
      <c r="H24" s="22"/>
      <c r="I24" s="22"/>
      <c r="J24" s="22"/>
      <c r="K24" s="22"/>
      <c r="L24" s="22">
        <v>854800</v>
      </c>
      <c r="M24" s="22"/>
      <c r="N24" s="22"/>
      <c r="O24" s="22"/>
      <c r="P24" s="22"/>
      <c r="Q24" s="22">
        <v>854800</v>
      </c>
    </row>
  </sheetData>
  <mergeCells count="16">
    <mergeCell ref="A2:Q2"/>
    <mergeCell ref="A3:F3"/>
    <mergeCell ref="G4:Q4"/>
    <mergeCell ref="L5:Q5"/>
    <mergeCell ref="A24:E24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view="pageBreakPreview" zoomScaleNormal="100" workbookViewId="0">
      <selection activeCell="A11" sqref="A11:G11"/>
    </sheetView>
  </sheetViews>
  <sheetFormatPr defaultColWidth="9.14166666666667" defaultRowHeight="14.25" customHeight="1"/>
  <cols>
    <col min="1" max="1" width="31.425" customWidth="1"/>
    <col min="2" max="13" width="11.375" customWidth="1"/>
    <col min="14" max="14" width="9.375" customWidth="1"/>
  </cols>
  <sheetData>
    <row r="1" ht="13.5" customHeight="1" spans="1:14">
      <c r="A1" s="62"/>
      <c r="B1" s="62"/>
      <c r="C1" s="62"/>
      <c r="D1" s="62"/>
      <c r="E1" s="62"/>
      <c r="F1" s="62"/>
      <c r="G1" s="62"/>
      <c r="H1" s="67"/>
      <c r="I1" s="62"/>
      <c r="J1" s="62"/>
      <c r="K1" s="62"/>
      <c r="L1" s="46"/>
      <c r="M1" s="68"/>
      <c r="N1" s="69" t="s">
        <v>280</v>
      </c>
    </row>
    <row r="2" ht="27.75" customHeight="1" spans="1:14">
      <c r="A2" s="58" t="s">
        <v>281</v>
      </c>
      <c r="B2" s="70"/>
      <c r="C2" s="70"/>
      <c r="D2" s="70"/>
      <c r="E2" s="70"/>
      <c r="F2" s="70"/>
      <c r="G2" s="70"/>
      <c r="H2" s="71"/>
      <c r="I2" s="70"/>
      <c r="J2" s="70"/>
      <c r="K2" s="70"/>
      <c r="L2" s="48"/>
      <c r="M2" s="71"/>
      <c r="N2" s="70"/>
    </row>
    <row r="3" ht="18.75" customHeight="1" spans="1:14">
      <c r="A3" s="59" t="str">
        <f>"单位名称："&amp;"云南省有色地质局地质研究所"</f>
        <v>单位名称：云南省有色地质局地质研究所</v>
      </c>
      <c r="B3" s="60"/>
      <c r="C3" s="60"/>
      <c r="D3" s="60"/>
      <c r="E3" s="60"/>
      <c r="F3" s="60"/>
      <c r="G3" s="60"/>
      <c r="H3" s="67"/>
      <c r="I3" s="62"/>
      <c r="J3" s="62"/>
      <c r="K3" s="62"/>
      <c r="L3" s="63"/>
      <c r="M3" s="72"/>
      <c r="N3" s="73" t="s">
        <v>118</v>
      </c>
    </row>
    <row r="4" ht="15.75" customHeight="1" spans="1:14">
      <c r="A4" s="9" t="s">
        <v>240</v>
      </c>
      <c r="B4" s="74" t="s">
        <v>282</v>
      </c>
      <c r="C4" s="74" t="s">
        <v>283</v>
      </c>
      <c r="D4" s="75" t="s">
        <v>135</v>
      </c>
      <c r="E4" s="75"/>
      <c r="F4" s="75"/>
      <c r="G4" s="75"/>
      <c r="H4" s="76"/>
      <c r="I4" s="75"/>
      <c r="J4" s="75"/>
      <c r="K4" s="75"/>
      <c r="L4" s="77"/>
      <c r="M4" s="76"/>
      <c r="N4" s="78"/>
    </row>
    <row r="5" ht="17.25" customHeight="1" spans="1:14">
      <c r="A5" s="14"/>
      <c r="B5" s="79"/>
      <c r="C5" s="79"/>
      <c r="D5" s="79" t="s">
        <v>30</v>
      </c>
      <c r="E5" s="79" t="s">
        <v>33</v>
      </c>
      <c r="F5" s="79" t="s">
        <v>246</v>
      </c>
      <c r="G5" s="79" t="s">
        <v>247</v>
      </c>
      <c r="H5" s="80" t="s">
        <v>248</v>
      </c>
      <c r="I5" s="81" t="s">
        <v>249</v>
      </c>
      <c r="J5" s="81"/>
      <c r="K5" s="81"/>
      <c r="L5" s="82"/>
      <c r="M5" s="83"/>
      <c r="N5" s="84"/>
    </row>
    <row r="6" ht="54" customHeight="1" spans="1:14">
      <c r="A6" s="17"/>
      <c r="B6" s="84"/>
      <c r="C6" s="84"/>
      <c r="D6" s="84"/>
      <c r="E6" s="84"/>
      <c r="F6" s="84"/>
      <c r="G6" s="84"/>
      <c r="H6" s="85"/>
      <c r="I6" s="84" t="s">
        <v>32</v>
      </c>
      <c r="J6" s="84" t="s">
        <v>43</v>
      </c>
      <c r="K6" s="84" t="s">
        <v>142</v>
      </c>
      <c r="L6" s="86" t="s">
        <v>39</v>
      </c>
      <c r="M6" s="85" t="s">
        <v>40</v>
      </c>
      <c r="N6" s="84" t="s">
        <v>41</v>
      </c>
    </row>
    <row r="7" ht="15" customHeight="1" spans="1:14">
      <c r="A7" s="17">
        <v>1</v>
      </c>
      <c r="B7" s="84">
        <v>2</v>
      </c>
      <c r="C7" s="84">
        <v>3</v>
      </c>
      <c r="D7" s="85">
        <v>4</v>
      </c>
      <c r="E7" s="85">
        <v>5</v>
      </c>
      <c r="F7" s="85">
        <v>6</v>
      </c>
      <c r="G7" s="85">
        <v>7</v>
      </c>
      <c r="H7" s="85">
        <v>8</v>
      </c>
      <c r="I7" s="85">
        <v>9</v>
      </c>
      <c r="J7" s="85">
        <v>10</v>
      </c>
      <c r="K7" s="85">
        <v>11</v>
      </c>
      <c r="L7" s="85">
        <v>12</v>
      </c>
      <c r="M7" s="85">
        <v>13</v>
      </c>
      <c r="N7" s="85">
        <v>14</v>
      </c>
    </row>
    <row r="8" ht="21" customHeight="1" spans="1:14">
      <c r="A8" s="87"/>
      <c r="B8" s="88"/>
      <c r="C8" s="88"/>
      <c r="D8" s="89"/>
      <c r="E8" s="89"/>
      <c r="F8" s="89"/>
      <c r="G8" s="89"/>
      <c r="H8" s="89"/>
      <c r="I8" s="89"/>
      <c r="J8" s="89"/>
      <c r="K8" s="89"/>
      <c r="L8" s="90"/>
      <c r="M8" s="89"/>
      <c r="N8" s="89"/>
    </row>
    <row r="9" ht="21" customHeight="1" spans="1:14">
      <c r="A9" s="87"/>
      <c r="B9" s="88"/>
      <c r="C9" s="88"/>
      <c r="D9" s="89"/>
      <c r="E9" s="89"/>
      <c r="F9" s="89"/>
      <c r="G9" s="89"/>
      <c r="H9" s="89"/>
      <c r="I9" s="89"/>
      <c r="J9" s="89"/>
      <c r="K9" s="89"/>
      <c r="L9" s="90"/>
      <c r="M9" s="89"/>
      <c r="N9" s="89"/>
    </row>
    <row r="10" ht="21" customHeight="1" spans="1:14">
      <c r="A10" s="91" t="s">
        <v>93</v>
      </c>
      <c r="B10" s="92"/>
      <c r="C10" s="93"/>
      <c r="D10" s="89"/>
      <c r="E10" s="89"/>
      <c r="F10" s="89"/>
      <c r="G10" s="89"/>
      <c r="H10" s="89"/>
      <c r="I10" s="89"/>
      <c r="J10" s="89"/>
      <c r="K10" s="89"/>
      <c r="L10" s="90"/>
      <c r="M10" s="89"/>
      <c r="N10" s="89"/>
    </row>
    <row r="11" s="26" customFormat="1" ht="33" customHeight="1" spans="1:14">
      <c r="A11" s="45" t="s">
        <v>284</v>
      </c>
      <c r="B11" s="45"/>
      <c r="C11" s="45"/>
      <c r="D11" s="45"/>
      <c r="E11" s="45"/>
      <c r="F11" s="45"/>
      <c r="G11" s="45"/>
    </row>
  </sheetData>
  <mergeCells count="14">
    <mergeCell ref="A2:N2"/>
    <mergeCell ref="A3:C3"/>
    <mergeCell ref="D4:N4"/>
    <mergeCell ref="I5:N5"/>
    <mergeCell ref="A10:C10"/>
    <mergeCell ref="A11:G11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pageSetup paperSize="9" scale="74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view="pageBreakPreview" zoomScaleNormal="100" workbookViewId="0">
      <selection activeCell="Q6" sqref="Q6"/>
    </sheetView>
  </sheetViews>
  <sheetFormatPr defaultColWidth="9.14166666666667" defaultRowHeight="14.25" customHeight="1"/>
  <cols>
    <col min="1" max="1" width="15.75" customWidth="1"/>
    <col min="2" max="12" width="9" customWidth="1"/>
    <col min="13" max="23" width="8.5" customWidth="1"/>
    <col min="24" max="24" width="10" customWidth="1"/>
  </cols>
  <sheetData>
    <row r="1" ht="13.5" customHeight="1" spans="1:24">
      <c r="D1" s="57"/>
      <c r="W1" s="46"/>
      <c r="X1" s="46" t="s">
        <v>285</v>
      </c>
    </row>
    <row r="2" ht="27.75" customHeight="1" spans="1:24">
      <c r="A2" s="58" t="s">
        <v>286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9" t="str">
        <f>"单位名称："&amp;"云南省有色地质局地质研究所"</f>
        <v>单位名称：云南省有色地质局地质研究所</v>
      </c>
      <c r="B3" s="60"/>
      <c r="C3" s="60"/>
      <c r="D3" s="61"/>
      <c r="E3" s="62"/>
      <c r="F3" s="62"/>
      <c r="G3" s="62"/>
      <c r="H3" s="62"/>
      <c r="I3" s="62"/>
      <c r="W3" s="63"/>
      <c r="X3" s="63" t="s">
        <v>118</v>
      </c>
    </row>
    <row r="4" ht="19.5" customHeight="1" spans="1:24">
      <c r="A4" s="9" t="s">
        <v>287</v>
      </c>
      <c r="B4" s="10" t="s">
        <v>135</v>
      </c>
      <c r="C4" s="11"/>
      <c r="D4" s="11"/>
      <c r="E4" s="64" t="s">
        <v>288</v>
      </c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</row>
    <row r="5" ht="40.5" customHeight="1" spans="1:24">
      <c r="A5" s="17"/>
      <c r="B5" s="28" t="s">
        <v>30</v>
      </c>
      <c r="C5" s="9" t="s">
        <v>33</v>
      </c>
      <c r="D5" s="65" t="s">
        <v>289</v>
      </c>
      <c r="E5" s="64" t="s">
        <v>290</v>
      </c>
      <c r="F5" s="64" t="s">
        <v>291</v>
      </c>
      <c r="G5" s="64" t="s">
        <v>292</v>
      </c>
      <c r="H5" s="64" t="s">
        <v>293</v>
      </c>
      <c r="I5" s="64" t="s">
        <v>294</v>
      </c>
      <c r="J5" s="64" t="s">
        <v>295</v>
      </c>
      <c r="K5" s="64" t="s">
        <v>296</v>
      </c>
      <c r="L5" s="64" t="s">
        <v>297</v>
      </c>
      <c r="M5" s="64" t="s">
        <v>298</v>
      </c>
      <c r="N5" s="64" t="s">
        <v>299</v>
      </c>
      <c r="O5" s="64" t="s">
        <v>300</v>
      </c>
      <c r="P5" s="64" t="s">
        <v>301</v>
      </c>
      <c r="Q5" s="64" t="s">
        <v>302</v>
      </c>
      <c r="R5" s="64" t="s">
        <v>303</v>
      </c>
      <c r="S5" s="64" t="s">
        <v>304</v>
      </c>
      <c r="T5" s="64" t="s">
        <v>305</v>
      </c>
      <c r="U5" s="64" t="s">
        <v>306</v>
      </c>
      <c r="V5" s="64" t="s">
        <v>307</v>
      </c>
      <c r="W5" s="64" t="s">
        <v>308</v>
      </c>
      <c r="X5" s="49" t="s">
        <v>309</v>
      </c>
    </row>
    <row r="6" ht="19.5" customHeight="1" spans="1:24">
      <c r="A6" s="64">
        <v>1</v>
      </c>
      <c r="B6" s="64">
        <v>2</v>
      </c>
      <c r="C6" s="64">
        <v>3</v>
      </c>
      <c r="D6" s="10">
        <v>4</v>
      </c>
      <c r="E6" s="64">
        <v>5</v>
      </c>
      <c r="F6" s="64">
        <v>6</v>
      </c>
      <c r="G6" s="64">
        <v>7</v>
      </c>
      <c r="H6" s="10">
        <v>8</v>
      </c>
      <c r="I6" s="64">
        <v>9</v>
      </c>
      <c r="J6" s="64">
        <v>10</v>
      </c>
      <c r="K6" s="64">
        <v>11</v>
      </c>
      <c r="L6" s="10">
        <v>12</v>
      </c>
      <c r="M6" s="64">
        <v>13</v>
      </c>
      <c r="N6" s="64">
        <v>14</v>
      </c>
      <c r="O6" s="64">
        <v>15</v>
      </c>
      <c r="P6" s="10">
        <v>16</v>
      </c>
      <c r="Q6" s="64">
        <v>17</v>
      </c>
      <c r="R6" s="64">
        <v>18</v>
      </c>
      <c r="S6" s="64">
        <v>19</v>
      </c>
      <c r="T6" s="10">
        <v>20</v>
      </c>
      <c r="U6" s="10">
        <v>21</v>
      </c>
      <c r="V6" s="10">
        <v>22</v>
      </c>
      <c r="W6" s="64">
        <v>23</v>
      </c>
      <c r="X6" s="64">
        <v>24</v>
      </c>
    </row>
    <row r="7" ht="28.4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6"/>
      <c r="X7" s="22"/>
    </row>
    <row r="8" ht="29.9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6"/>
      <c r="X8" s="22"/>
    </row>
    <row r="9" s="45" customFormat="1" ht="37" customHeight="1" spans="1:24">
      <c r="A9" s="26" t="s">
        <v>310</v>
      </c>
      <c r="B9" s="26"/>
      <c r="C9" s="26"/>
      <c r="D9" s="26"/>
      <c r="E9" s="26"/>
      <c r="F9" s="26"/>
      <c r="G9" s="26"/>
      <c r="H9" s="26"/>
      <c r="I9" s="26"/>
      <c r="J9" s="26"/>
    </row>
  </sheetData>
  <mergeCells count="6">
    <mergeCell ref="A2:X2"/>
    <mergeCell ref="A3:I3"/>
    <mergeCell ref="B4:D4"/>
    <mergeCell ref="E4:X4"/>
    <mergeCell ref="A9:J9"/>
    <mergeCell ref="A4:A5"/>
  </mergeCells>
  <pageMargins left="0.75" right="0.75" top="1" bottom="1" header="0.5" footer="0.5"/>
  <pageSetup paperSize="9" scale="6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view="pageBreakPreview" zoomScaleNormal="100" workbookViewId="0">
      <selection activeCell="E23" sqref="E23"/>
    </sheetView>
  </sheetViews>
  <sheetFormatPr defaultColWidth="9.14166666666667" defaultRowHeight="12" customHeight="1" outlineLevelRow="7"/>
  <cols>
    <col min="1" max="1" width="28.9583333333333" customWidth="1"/>
    <col min="2" max="2" width="21.375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16.625" customWidth="1"/>
  </cols>
  <sheetData>
    <row r="1" customHeight="1" spans="1:10">
      <c r="J1" s="46" t="s">
        <v>311</v>
      </c>
    </row>
    <row r="2" ht="28.5" customHeight="1" spans="1:10">
      <c r="A2" s="47" t="s">
        <v>312</v>
      </c>
      <c r="B2" s="27"/>
      <c r="C2" s="27"/>
      <c r="D2" s="27"/>
      <c r="E2" s="27"/>
      <c r="F2" s="48"/>
      <c r="G2" s="27"/>
      <c r="H2" s="48"/>
      <c r="I2" s="48"/>
      <c r="J2" s="27"/>
    </row>
    <row r="3" ht="17.25" customHeight="1" spans="1:10">
      <c r="A3" s="4" t="str">
        <f>"单位名称："&amp;"云南省有色地质局地质研究所"</f>
        <v>单位名称：云南省有色地质局地质研究所</v>
      </c>
    </row>
    <row r="4" ht="44.25" customHeight="1" spans="1:10">
      <c r="A4" s="49" t="s">
        <v>223</v>
      </c>
      <c r="B4" s="49" t="s">
        <v>224</v>
      </c>
      <c r="C4" s="49" t="s">
        <v>225</v>
      </c>
      <c r="D4" s="49" t="s">
        <v>226</v>
      </c>
      <c r="E4" s="49" t="s">
        <v>227</v>
      </c>
      <c r="F4" s="50" t="s">
        <v>228</v>
      </c>
      <c r="G4" s="49" t="s">
        <v>229</v>
      </c>
      <c r="H4" s="50" t="s">
        <v>230</v>
      </c>
      <c r="I4" s="50" t="s">
        <v>231</v>
      </c>
      <c r="J4" s="49" t="s">
        <v>232</v>
      </c>
    </row>
    <row r="5" ht="14.25" customHeight="1" spans="1:10">
      <c r="A5" s="49">
        <v>1</v>
      </c>
      <c r="B5" s="49">
        <v>2</v>
      </c>
      <c r="C5" s="49">
        <v>3</v>
      </c>
      <c r="D5" s="49">
        <v>4</v>
      </c>
      <c r="E5" s="49">
        <v>5</v>
      </c>
      <c r="F5" s="50">
        <v>6</v>
      </c>
      <c r="G5" s="49">
        <v>7</v>
      </c>
      <c r="H5" s="50">
        <v>8</v>
      </c>
      <c r="I5" s="50">
        <v>9</v>
      </c>
      <c r="J5" s="49">
        <v>10</v>
      </c>
    </row>
    <row r="6" ht="21.8" customHeight="1" spans="1:10">
      <c r="A6" s="51"/>
      <c r="B6" s="52"/>
      <c r="C6" s="52"/>
      <c r="D6" s="52"/>
      <c r="E6" s="53"/>
      <c r="F6" s="54"/>
      <c r="G6" s="53"/>
      <c r="H6" s="54"/>
      <c r="I6" s="54"/>
      <c r="J6" s="53"/>
    </row>
    <row r="7" ht="60.8" customHeight="1" spans="1:10">
      <c r="A7" s="51"/>
      <c r="B7" s="55"/>
      <c r="C7" s="55"/>
      <c r="D7" s="55"/>
      <c r="E7" s="51"/>
      <c r="F7" s="55"/>
      <c r="G7" s="51"/>
      <c r="H7" s="55"/>
      <c r="I7" s="55"/>
      <c r="J7" s="56"/>
    </row>
    <row r="8" s="45" customFormat="1" ht="39" customHeight="1" spans="1:10">
      <c r="A8" s="26" t="s">
        <v>313</v>
      </c>
      <c r="B8" s="26"/>
      <c r="C8" s="26"/>
      <c r="D8" s="26"/>
      <c r="E8" s="26"/>
      <c r="F8" s="26"/>
    </row>
  </sheetData>
  <mergeCells count="3">
    <mergeCell ref="A2:J2"/>
    <mergeCell ref="A3:H3"/>
    <mergeCell ref="A8:F8"/>
  </mergeCells>
  <pageMargins left="0.75" right="0.75" top="1" bottom="1" header="0.5" footer="0.5"/>
  <pageSetup paperSize="9" scale="75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8"/>
  <sheetViews>
    <sheetView showZeros="0" view="pageBreakPreview" zoomScaleNormal="100" workbookViewId="0">
      <selection activeCell="A1" sqref="A1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0.5" customWidth="1"/>
    <col min="4" max="4" width="21.125" customWidth="1"/>
    <col min="5" max="5" width="14.45" customWidth="1"/>
    <col min="6" max="6" width="17.175" customWidth="1"/>
    <col min="7" max="7" width="17.3166666666667" customWidth="1"/>
    <col min="8" max="8" width="17.375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314</v>
      </c>
    </row>
    <row r="2" ht="30.65" customHeight="1" spans="1:8">
      <c r="A2" s="36" t="s">
        <v>315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"单位名称："&amp;"云南省有色地质局地质研究所"</f>
        <v>单位名称：云南省有色地质局地质研究所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128</v>
      </c>
      <c r="B4" s="37" t="s">
        <v>316</v>
      </c>
      <c r="C4" s="37" t="s">
        <v>317</v>
      </c>
      <c r="D4" s="37" t="s">
        <v>318</v>
      </c>
      <c r="E4" s="37" t="s">
        <v>319</v>
      </c>
      <c r="F4" s="37" t="s">
        <v>320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244</v>
      </c>
      <c r="G5" s="37" t="s">
        <v>321</v>
      </c>
      <c r="H5" s="37" t="s">
        <v>322</v>
      </c>
    </row>
    <row r="6" ht="18.75" customHeight="1" spans="1:8">
      <c r="A6" s="38" t="s">
        <v>110</v>
      </c>
      <c r="B6" s="38" t="s">
        <v>111</v>
      </c>
      <c r="C6" s="38" t="s">
        <v>112</v>
      </c>
      <c r="D6" s="38" t="s">
        <v>113</v>
      </c>
      <c r="E6" s="38" t="s">
        <v>114</v>
      </c>
      <c r="F6" s="38" t="s">
        <v>115</v>
      </c>
      <c r="G6" s="38" t="s">
        <v>323</v>
      </c>
      <c r="H6" s="38" t="s">
        <v>324</v>
      </c>
    </row>
    <row r="7" ht="29.9" customHeight="1" spans="1:8">
      <c r="A7" s="39" t="s">
        <v>45</v>
      </c>
      <c r="B7" s="39"/>
      <c r="C7" s="39"/>
      <c r="D7" s="39"/>
      <c r="E7" s="37"/>
      <c r="F7" s="40">
        <v>21</v>
      </c>
      <c r="G7" s="41"/>
      <c r="H7" s="41">
        <v>802000</v>
      </c>
    </row>
    <row r="8" ht="29.9" customHeight="1" spans="1:8">
      <c r="A8" s="42" t="s">
        <v>45</v>
      </c>
      <c r="B8" s="39" t="s">
        <v>325</v>
      </c>
      <c r="C8" s="39" t="s">
        <v>264</v>
      </c>
      <c r="D8" s="39" t="s">
        <v>263</v>
      </c>
      <c r="E8" s="37" t="s">
        <v>252</v>
      </c>
      <c r="F8" s="40">
        <v>5</v>
      </c>
      <c r="G8" s="41">
        <v>6000</v>
      </c>
      <c r="H8" s="41">
        <v>30000</v>
      </c>
    </row>
    <row r="9" ht="29.9" customHeight="1" spans="1:8">
      <c r="A9" s="42" t="s">
        <v>45</v>
      </c>
      <c r="B9" s="39" t="s">
        <v>325</v>
      </c>
      <c r="C9" s="39" t="s">
        <v>259</v>
      </c>
      <c r="D9" s="39" t="s">
        <v>258</v>
      </c>
      <c r="E9" s="37" t="s">
        <v>252</v>
      </c>
      <c r="F9" s="40">
        <v>3</v>
      </c>
      <c r="G9" s="41">
        <v>9000</v>
      </c>
      <c r="H9" s="41">
        <v>27000</v>
      </c>
    </row>
    <row r="10" ht="29.9" customHeight="1" spans="1:8">
      <c r="A10" s="42" t="s">
        <v>45</v>
      </c>
      <c r="B10" s="39" t="s">
        <v>325</v>
      </c>
      <c r="C10" s="39" t="s">
        <v>251</v>
      </c>
      <c r="D10" s="39" t="s">
        <v>250</v>
      </c>
      <c r="E10" s="37" t="s">
        <v>252</v>
      </c>
      <c r="F10" s="40">
        <v>1</v>
      </c>
      <c r="G10" s="41">
        <v>15000</v>
      </c>
      <c r="H10" s="41">
        <v>15000</v>
      </c>
    </row>
    <row r="11" ht="29.9" customHeight="1" spans="1:8">
      <c r="A11" s="42" t="s">
        <v>45</v>
      </c>
      <c r="B11" s="39" t="s">
        <v>325</v>
      </c>
      <c r="C11" s="39" t="s">
        <v>254</v>
      </c>
      <c r="D11" s="39" t="s">
        <v>253</v>
      </c>
      <c r="E11" s="37" t="s">
        <v>252</v>
      </c>
      <c r="F11" s="40">
        <v>1</v>
      </c>
      <c r="G11" s="41">
        <v>4000</v>
      </c>
      <c r="H11" s="41">
        <v>4000</v>
      </c>
    </row>
    <row r="12" ht="29.9" customHeight="1" spans="1:8">
      <c r="A12" s="42" t="s">
        <v>45</v>
      </c>
      <c r="B12" s="39" t="s">
        <v>325</v>
      </c>
      <c r="C12" s="39" t="s">
        <v>326</v>
      </c>
      <c r="D12" s="39" t="s">
        <v>327</v>
      </c>
      <c r="E12" s="37" t="s">
        <v>328</v>
      </c>
      <c r="F12" s="40">
        <v>1</v>
      </c>
      <c r="G12" s="41">
        <v>120000</v>
      </c>
      <c r="H12" s="41">
        <v>120000</v>
      </c>
    </row>
    <row r="13" ht="29.9" customHeight="1" spans="1:8">
      <c r="A13" s="42" t="s">
        <v>45</v>
      </c>
      <c r="B13" s="39" t="s">
        <v>325</v>
      </c>
      <c r="C13" s="39" t="s">
        <v>329</v>
      </c>
      <c r="D13" s="39" t="s">
        <v>330</v>
      </c>
      <c r="E13" s="37" t="s">
        <v>328</v>
      </c>
      <c r="F13" s="40">
        <v>2</v>
      </c>
      <c r="G13" s="41">
        <v>15000</v>
      </c>
      <c r="H13" s="41">
        <v>30000</v>
      </c>
    </row>
    <row r="14" ht="29.9" customHeight="1" spans="1:8">
      <c r="A14" s="42" t="s">
        <v>45</v>
      </c>
      <c r="B14" s="39" t="s">
        <v>325</v>
      </c>
      <c r="C14" s="39" t="s">
        <v>329</v>
      </c>
      <c r="D14" s="39" t="s">
        <v>331</v>
      </c>
      <c r="E14" s="37" t="s">
        <v>328</v>
      </c>
      <c r="F14" s="40">
        <v>1</v>
      </c>
      <c r="G14" s="41">
        <v>200000</v>
      </c>
      <c r="H14" s="41">
        <v>200000</v>
      </c>
    </row>
    <row r="15" ht="29.9" customHeight="1" spans="1:8">
      <c r="A15" s="42" t="s">
        <v>45</v>
      </c>
      <c r="B15" s="39" t="s">
        <v>325</v>
      </c>
      <c r="C15" s="39" t="s">
        <v>332</v>
      </c>
      <c r="D15" s="39" t="s">
        <v>333</v>
      </c>
      <c r="E15" s="37" t="s">
        <v>328</v>
      </c>
      <c r="F15" s="40">
        <v>1</v>
      </c>
      <c r="G15" s="41">
        <v>370000</v>
      </c>
      <c r="H15" s="41">
        <v>370000</v>
      </c>
    </row>
    <row r="16" ht="29.9" customHeight="1" spans="1:8">
      <c r="A16" s="42" t="s">
        <v>45</v>
      </c>
      <c r="B16" s="39" t="s">
        <v>334</v>
      </c>
      <c r="C16" s="39" t="s">
        <v>266</v>
      </c>
      <c r="D16" s="39" t="s">
        <v>265</v>
      </c>
      <c r="E16" s="37" t="s">
        <v>267</v>
      </c>
      <c r="F16" s="40">
        <v>6</v>
      </c>
      <c r="G16" s="41">
        <v>1000</v>
      </c>
      <c r="H16" s="41">
        <v>6000</v>
      </c>
    </row>
    <row r="17" ht="20.15" customHeight="1" spans="1:8">
      <c r="A17" s="37" t="s">
        <v>30</v>
      </c>
      <c r="B17" s="37"/>
      <c r="C17" s="37"/>
      <c r="D17" s="37"/>
      <c r="E17" s="37"/>
      <c r="F17" s="40">
        <v>21</v>
      </c>
      <c r="G17" s="41"/>
      <c r="H17" s="41">
        <v>802000</v>
      </c>
    </row>
    <row r="18" ht="19.5" customHeight="1" spans="1:8">
      <c r="A18" s="39" t="s">
        <v>335</v>
      </c>
      <c r="B18" s="39"/>
      <c r="C18" s="39"/>
      <c r="D18" s="39"/>
      <c r="E18" s="39"/>
      <c r="F18" s="43"/>
      <c r="G18" s="44"/>
      <c r="H18" s="44"/>
    </row>
  </sheetData>
  <mergeCells count="9">
    <mergeCell ref="A2:H2"/>
    <mergeCell ref="F4:H4"/>
    <mergeCell ref="A17:E17"/>
    <mergeCell ref="A18:H18"/>
    <mergeCell ref="A4:A5"/>
    <mergeCell ref="B4:B5"/>
    <mergeCell ref="C4:C5"/>
    <mergeCell ref="D4:D5"/>
    <mergeCell ref="E4:E5"/>
  </mergeCells>
  <pageMargins left="0.75" right="0.75" top="1" bottom="1" header="0.5" footer="0.5"/>
  <pageSetup paperSize="9" scale="75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view="pageBreakPreview" zoomScaleNormal="100" workbookViewId="0">
      <selection activeCell="E16" sqref="E16"/>
    </sheetView>
  </sheetViews>
  <sheetFormatPr defaultColWidth="9.14166666666667" defaultRowHeight="14.25" customHeight="1"/>
  <cols>
    <col min="1" max="1" width="16.3166666666667" customWidth="1"/>
    <col min="2" max="3" width="10.75" customWidth="1"/>
    <col min="4" max="4" width="13" customWidth="1"/>
    <col min="5" max="5" width="12.25" customWidth="1"/>
    <col min="6" max="6" width="12.5" customWidth="1"/>
    <col min="7" max="7" width="13.875" customWidth="1"/>
    <col min="8" max="8" width="10.75" customWidth="1"/>
    <col min="9" max="9" width="13.25" customWidth="1"/>
    <col min="10" max="11" width="10.75" customWidth="1"/>
  </cols>
  <sheetData>
    <row r="1" ht="13.5" customHeight="1" spans="1:11">
      <c r="D1" s="1"/>
      <c r="E1" s="1"/>
      <c r="F1" s="1"/>
      <c r="G1" s="1"/>
      <c r="K1" s="2" t="s">
        <v>336</v>
      </c>
    </row>
    <row r="2" ht="27.75" customHeight="1" spans="1:11">
      <c r="A2" s="27" t="s">
        <v>337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"单位名称："&amp;"云南省有色地质局地质研究所"</f>
        <v>单位名称：云南省有色地质局地质研究所</v>
      </c>
      <c r="B3" s="5"/>
      <c r="C3" s="5"/>
      <c r="D3" s="5"/>
      <c r="E3" s="5"/>
      <c r="F3" s="5"/>
      <c r="G3" s="5"/>
      <c r="H3" s="6"/>
      <c r="I3" s="6"/>
      <c r="J3" s="6"/>
      <c r="K3" s="7" t="s">
        <v>118</v>
      </c>
    </row>
    <row r="4" ht="21.75" customHeight="1" spans="1:11">
      <c r="A4" s="8" t="s">
        <v>216</v>
      </c>
      <c r="B4" s="8" t="s">
        <v>130</v>
      </c>
      <c r="C4" s="8" t="s">
        <v>217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30</v>
      </c>
      <c r="I4" s="10" t="s">
        <v>338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5" customHeight="1" spans="1:11">
      <c r="A8" s="30"/>
      <c r="B8" s="20"/>
      <c r="C8" s="30"/>
      <c r="D8" s="30"/>
      <c r="E8" s="30"/>
      <c r="F8" s="30"/>
      <c r="G8" s="30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1" t="s">
        <v>93</v>
      </c>
      <c r="B10" s="32"/>
      <c r="C10" s="32"/>
      <c r="D10" s="32"/>
      <c r="E10" s="32"/>
      <c r="F10" s="32"/>
      <c r="G10" s="33"/>
      <c r="H10" s="22"/>
      <c r="I10" s="22"/>
      <c r="J10" s="22"/>
      <c r="K10" s="22"/>
    </row>
    <row r="11" ht="27" customHeight="1" spans="1:11">
      <c r="A11" s="26" t="s">
        <v>339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</row>
  </sheetData>
  <mergeCells count="16">
    <mergeCell ref="A2:K2"/>
    <mergeCell ref="A3:G3"/>
    <mergeCell ref="I4:K4"/>
    <mergeCell ref="A10:G10"/>
    <mergeCell ref="A11:K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pageSetup paperSize="9" scale="98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tabSelected="1" view="pageBreakPreview" zoomScaleNormal="100" workbookViewId="0">
      <selection activeCell="A11" sqref="A11:G11"/>
    </sheetView>
  </sheetViews>
  <sheetFormatPr defaultColWidth="9.14166666666667" defaultRowHeight="14.25" customHeight="1" outlineLevelCol="6"/>
  <cols>
    <col min="1" max="1" width="32.25" customWidth="1"/>
    <col min="2" max="7" width="16.625" customWidth="1"/>
  </cols>
  <sheetData>
    <row r="1" ht="13.5" customHeight="1" spans="1:7">
      <c r="D1" s="1"/>
      <c r="G1" s="2" t="s">
        <v>340</v>
      </c>
    </row>
    <row r="2" ht="27.75" customHeight="1" spans="1:7">
      <c r="A2" s="3" t="s">
        <v>341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"单位名称："&amp;"云南省有色地质局地质研究所"</f>
        <v>单位名称：云南省有色地质局地质研究所</v>
      </c>
      <c r="B3" s="5"/>
      <c r="C3" s="5"/>
      <c r="D3" s="5"/>
      <c r="E3" s="6"/>
      <c r="F3" s="6"/>
      <c r="G3" s="7" t="s">
        <v>118</v>
      </c>
    </row>
    <row r="4" ht="21.75" customHeight="1" spans="1:7">
      <c r="A4" s="8" t="s">
        <v>217</v>
      </c>
      <c r="B4" s="8" t="s">
        <v>216</v>
      </c>
      <c r="C4" s="8" t="s">
        <v>130</v>
      </c>
      <c r="D4" s="9" t="s">
        <v>342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343</v>
      </c>
      <c r="F5" s="9" t="s">
        <v>344</v>
      </c>
      <c r="G5" s="9" t="s">
        <v>345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30</v>
      </c>
      <c r="B10" s="24" t="s">
        <v>346</v>
      </c>
      <c r="C10" s="24"/>
      <c r="D10" s="25"/>
      <c r="E10" s="22"/>
      <c r="F10" s="22"/>
      <c r="G10" s="22"/>
    </row>
    <row r="11" ht="47" customHeight="1" spans="1:7">
      <c r="A11" s="26" t="s">
        <v>347</v>
      </c>
      <c r="B11" s="26"/>
      <c r="C11" s="26"/>
      <c r="D11" s="26"/>
      <c r="E11" s="26"/>
      <c r="F11" s="26"/>
      <c r="G11" s="26"/>
    </row>
  </sheetData>
  <mergeCells count="12">
    <mergeCell ref="A2:G2"/>
    <mergeCell ref="A3:D3"/>
    <mergeCell ref="E4:G4"/>
    <mergeCell ref="A10:D10"/>
    <mergeCell ref="A11:G11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2026-02-06T08:48:00Z</dcterms:created>
  <dcterms:modified xsi:type="dcterms:W3CDTF">2026-02-12T06:14:55Z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9D6108E25BDF45538EB7965DF9EDC9C2_13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